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irankovic\Desktop\Predmer\"/>
    </mc:Choice>
  </mc:AlternateContent>
  <xr:revisionPtr revIDLastSave="0" documentId="13_ncr:1_{7B77CA58-4EC9-4BCB-885F-9D4EE26D2094}" xr6:coauthVersionLast="44" xr6:coauthVersionMax="44" xr10:uidLastSave="{00000000-0000-0000-0000-000000000000}"/>
  <bookViews>
    <workbookView xWindow="390" yWindow="255" windowWidth="16755" windowHeight="14745" firstSheet="4" activeTab="6" xr2:uid="{00000000-000D-0000-FFFF-FFFF00000000}"/>
  </bookViews>
  <sheets>
    <sheet name="Cover" sheetId="11" r:id="rId1"/>
    <sheet name="A.Archutectural Works" sheetId="9" r:id="rId2"/>
    <sheet name="C.Civil Works" sheetId="12" r:id="rId3"/>
    <sheet name="E.Electrical Works" sheetId="13" r:id="rId4"/>
    <sheet name="P.Plumbing Works" sheetId="14" r:id="rId5"/>
    <sheet name="EL.Elevator" sheetId="15" r:id="rId6"/>
    <sheet name="M. Mechanical Works" sheetId="16" r:id="rId7"/>
    <sheet name="Summary" sheetId="7" r:id="rId8"/>
  </sheets>
  <definedNames>
    <definedName name="aquatherm">#REF!</definedName>
    <definedName name="Bakar">#REF!</definedName>
    <definedName name="cevi_celik">#REF!</definedName>
    <definedName name="euro" localSheetId="6">'M. Mechanical Works'!#REF!</definedName>
    <definedName name="euro">#REF!</definedName>
    <definedName name="_xlnm.Print_Area" localSheetId="1">'A.Archutectural Works'!$A$1:$H$74</definedName>
    <definedName name="_xlnm.Print_Area" localSheetId="2">'C.Civil Works'!$A$1:$H$54</definedName>
    <definedName name="_xlnm.Print_Area" localSheetId="0">Cover!$A$1:$I$41</definedName>
    <definedName name="_xlnm.Print_Area" localSheetId="3">'E.Electrical Works'!$A$1:$H$90</definedName>
    <definedName name="_xlnm.Print_Area" localSheetId="5">EL.Elevator!$A$1:$H$19</definedName>
    <definedName name="_xlnm.Print_Area" localSheetId="6">'M. Mechanical Works'!$A$1:$H$61</definedName>
    <definedName name="_xlnm.Print_Area" localSheetId="4">'P.Plumbing Works'!$B$1:$K$75</definedName>
    <definedName name="_xlnm.Print_Area" localSheetId="7">Summary!$A$1:$G$11</definedName>
    <definedName name="zaradaL3">#REF!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58" i="16" l="1"/>
  <c r="H55" i="16"/>
  <c r="H50" i="16"/>
  <c r="H46" i="16"/>
  <c r="H43" i="16"/>
  <c r="H40" i="16"/>
  <c r="H37" i="16"/>
  <c r="H34" i="16"/>
  <c r="H31" i="16"/>
  <c r="H28" i="16"/>
  <c r="H25" i="16"/>
  <c r="H22" i="16"/>
  <c r="H19" i="16"/>
  <c r="H16" i="16"/>
  <c r="H13" i="16"/>
  <c r="H10" i="16"/>
  <c r="H61" i="16" s="1"/>
  <c r="G9" i="7" s="1"/>
  <c r="H13" i="15"/>
  <c r="G18" i="15" s="1"/>
  <c r="G10" i="7" s="1"/>
  <c r="K62" i="14"/>
  <c r="K61" i="14"/>
  <c r="K60" i="14"/>
  <c r="H63" i="14" s="1"/>
  <c r="H73" i="14" s="1"/>
  <c r="K55" i="14"/>
  <c r="K53" i="14"/>
  <c r="K52" i="14"/>
  <c r="K51" i="14"/>
  <c r="K50" i="14"/>
  <c r="K49" i="14"/>
  <c r="K48" i="14"/>
  <c r="K47" i="14"/>
  <c r="K45" i="14"/>
  <c r="K44" i="14"/>
  <c r="K43" i="14"/>
  <c r="K42" i="14"/>
  <c r="H56" i="14" s="1"/>
  <c r="H72" i="14" s="1"/>
  <c r="K37" i="14"/>
  <c r="K36" i="14"/>
  <c r="K35" i="14"/>
  <c r="K34" i="14"/>
  <c r="K33" i="14"/>
  <c r="H38" i="14" s="1"/>
  <c r="H71" i="14" s="1"/>
  <c r="K26" i="14"/>
  <c r="K25" i="14"/>
  <c r="K24" i="14"/>
  <c r="K22" i="14"/>
  <c r="K21" i="14"/>
  <c r="K20" i="14"/>
  <c r="K18" i="14"/>
  <c r="K17" i="14"/>
  <c r="K16" i="14"/>
  <c r="H27" i="14" s="1"/>
  <c r="H70" i="14" s="1"/>
  <c r="K9" i="14"/>
  <c r="K7" i="14"/>
  <c r="H10" i="14" s="1"/>
  <c r="H69" i="14" s="1"/>
  <c r="H33" i="9"/>
  <c r="H43" i="9"/>
  <c r="H58" i="9"/>
  <c r="H85" i="13"/>
  <c r="H82" i="13"/>
  <c r="H80" i="13"/>
  <c r="H78" i="13"/>
  <c r="H76" i="13"/>
  <c r="H74" i="13"/>
  <c r="H72" i="13"/>
  <c r="H70" i="13"/>
  <c r="H68" i="13"/>
  <c r="H66" i="13"/>
  <c r="H64" i="13"/>
  <c r="H62" i="13"/>
  <c r="H61" i="13"/>
  <c r="H87" i="13" s="1"/>
  <c r="G92" i="13" s="1"/>
  <c r="H58" i="13"/>
  <c r="H52" i="13"/>
  <c r="H51" i="13"/>
  <c r="H50" i="13"/>
  <c r="H48" i="13"/>
  <c r="H40" i="13"/>
  <c r="H37" i="13"/>
  <c r="H35" i="13"/>
  <c r="H33" i="13"/>
  <c r="H31" i="13"/>
  <c r="H29" i="13"/>
  <c r="H27" i="13"/>
  <c r="H25" i="13"/>
  <c r="H23" i="13"/>
  <c r="H21" i="13"/>
  <c r="H18" i="13"/>
  <c r="H16" i="13"/>
  <c r="H13" i="13"/>
  <c r="C53" i="12"/>
  <c r="C52" i="12"/>
  <c r="C51" i="12"/>
  <c r="C50" i="12"/>
  <c r="C49" i="12"/>
  <c r="C48" i="12"/>
  <c r="H43" i="12"/>
  <c r="H44" i="12" s="1"/>
  <c r="G53" i="12" s="1"/>
  <c r="H39" i="12"/>
  <c r="H38" i="12"/>
  <c r="H40" i="12" s="1"/>
  <c r="G52" i="12" s="1"/>
  <c r="H35" i="12"/>
  <c r="H36" i="12" s="1"/>
  <c r="G51" i="12" s="1"/>
  <c r="H31" i="12"/>
  <c r="H30" i="12"/>
  <c r="H29" i="12"/>
  <c r="H28" i="12"/>
  <c r="H27" i="12"/>
  <c r="H32" i="12"/>
  <c r="G50" i="12" s="1"/>
  <c r="F23" i="12"/>
  <c r="H23" i="12" s="1"/>
  <c r="H22" i="12"/>
  <c r="H21" i="12"/>
  <c r="H20" i="12"/>
  <c r="H19" i="12"/>
  <c r="H18" i="12"/>
  <c r="H17" i="12"/>
  <c r="H16" i="12"/>
  <c r="H15" i="12"/>
  <c r="H11" i="12"/>
  <c r="H10" i="12"/>
  <c r="H9" i="12"/>
  <c r="H7" i="12"/>
  <c r="H8" i="12"/>
  <c r="H54" i="9"/>
  <c r="H16" i="9"/>
  <c r="H15" i="9"/>
  <c r="H17" i="9"/>
  <c r="H12" i="9"/>
  <c r="H10" i="9"/>
  <c r="H11" i="9"/>
  <c r="H38" i="9"/>
  <c r="H47" i="9"/>
  <c r="H48" i="9"/>
  <c r="H49" i="9"/>
  <c r="H50" i="9"/>
  <c r="H51" i="9"/>
  <c r="H52" i="9"/>
  <c r="H53" i="9"/>
  <c r="H55" i="9"/>
  <c r="H56" i="9"/>
  <c r="H57" i="9"/>
  <c r="H37" i="9"/>
  <c r="H39" i="9"/>
  <c r="H40" i="9"/>
  <c r="H41" i="9"/>
  <c r="H42" i="9"/>
  <c r="H44" i="9"/>
  <c r="H32" i="9"/>
  <c r="H34" i="9"/>
  <c r="H23" i="9"/>
  <c r="H24" i="9"/>
  <c r="H25" i="9"/>
  <c r="H26" i="9"/>
  <c r="H27" i="9"/>
  <c r="H28" i="9"/>
  <c r="H29" i="9"/>
  <c r="H30" i="9"/>
  <c r="H31" i="9"/>
  <c r="H8" i="9"/>
  <c r="H9" i="9"/>
  <c r="H13" i="9"/>
  <c r="H18" i="9"/>
  <c r="H19" i="9"/>
  <c r="H20" i="9"/>
  <c r="C71" i="9"/>
  <c r="C70" i="9"/>
  <c r="C69" i="9"/>
  <c r="C68" i="9"/>
  <c r="H61" i="9"/>
  <c r="H62" i="9"/>
  <c r="H63" i="9"/>
  <c r="H64" i="9"/>
  <c r="H72" i="9" s="1"/>
  <c r="H67" i="9"/>
  <c r="C72" i="9"/>
  <c r="H68" i="9"/>
  <c r="I75" i="14" l="1"/>
  <c r="G7" i="7" s="1"/>
  <c r="H42" i="13"/>
  <c r="G91" i="13" s="1"/>
  <c r="G93" i="13" s="1"/>
  <c r="G8" i="7" s="1"/>
  <c r="H12" i="12"/>
  <c r="G48" i="12" s="1"/>
  <c r="H71" i="9"/>
  <c r="G73" i="9" s="1"/>
  <c r="G5" i="7" s="1"/>
  <c r="H70" i="9"/>
  <c r="H69" i="9"/>
  <c r="H24" i="12"/>
  <c r="G49" i="12" s="1"/>
  <c r="G54" i="12" s="1"/>
  <c r="G6" i="7" s="1"/>
  <c r="G11" i="7" l="1"/>
</calcChain>
</file>

<file path=xl/sharedStrings.xml><?xml version="1.0" encoding="utf-8"?>
<sst xmlns="http://schemas.openxmlformats.org/spreadsheetml/2006/main" count="955" uniqueCount="690">
  <si>
    <t xml:space="preserve">Clearing terrain in working zone from all plants and debris, collecting, loading and transportation of material to landfill, up to 10km distance is included
</t>
  </si>
  <si>
    <t xml:space="preserve">Чишћење зоне обухваћене радовима од шута И растиња, прикупљање у утовар и одвожење шута на депонију удаљену до 10км од градилишта је укључено у цену.                                </t>
  </si>
  <si>
    <t xml:space="preserve">Demolition of parts of two groung level stairs and flor slab s with collection, loading and transportation of the debris to the landfill, up to 10km distance.
</t>
  </si>
  <si>
    <t>Рушење дела два АБ степеника и дела подне плоче у приземљу , прикупљање и одвожење шута на депонију удаљену до 10км од градилишта је укључено у цену.                                                           .</t>
  </si>
  <si>
    <t xml:space="preserve">Рушење дела два АБ степеника и дела подне плоче у приземљу , прикупљање и одвожење шута на депонију удаљену до 10км од градилишта је укључено у цену.                                                           </t>
  </si>
  <si>
    <t xml:space="preserve">Demolition sidewalk with collection, loading and transportation of the debris to the landfill, up to 10km distance.
</t>
  </si>
  <si>
    <t xml:space="preserve">Рушење тротоара, прикупљање и одвожење шута на депонију удаљену до 10км од градилишта је укључено у цену.                                                           </t>
  </si>
  <si>
    <t xml:space="preserve">Combined excavation (60% by hand and 40% mechanical) of a layer of soil III category for the construction of elevator foundation disposal within the site yard. </t>
  </si>
  <si>
    <t xml:space="preserve">Комбиновани ископ (60% ручно, 40% машински) слоја земље III  категорије за темељну конструкцију лифта са одлагањем у кругу градилишта. </t>
  </si>
  <si>
    <t xml:space="preserve">Manual excavation of a layer of soil III category for the construction of new acces ramp inside object. </t>
  </si>
  <si>
    <t xml:space="preserve">Ручни ископ слоја земље III категорије за приступну рампу унутар објекта  са одлагањем у кругу градилишта. </t>
  </si>
  <si>
    <t xml:space="preserve">Manual-excavation in 80cm wide campuses below the existing strip foundations in the area of the new elevator foundation  disposal within the site yard.
</t>
  </si>
  <si>
    <t xml:space="preserve">Ručni iskop u kampadama širine 80cm ispod postojećih trakastihi temelja u zoni novog temelja liftovske konstrukcije   са одлагањем у кругу градилишта. </t>
  </si>
  <si>
    <t xml:space="preserve">Procurement, transportation, spreading in layers, compacting and fine leveling of gravel under the elevator foundation.  </t>
  </si>
  <si>
    <t>Набавка, транспорт и насипање са набијањем шљунковитог материјала испод темељне плоче лифта.</t>
  </si>
  <si>
    <t xml:space="preserve">Procurement, transportation, spreading in layers, compacting and fine leveling of gravel under the inner acces ramp. </t>
  </si>
  <si>
    <t>Набавка, транспорт и насипање са набијањем шљунковитог материјала испод темељне приступне рампе.</t>
  </si>
  <si>
    <t xml:space="preserve">Procurement, transportation, spreading in layers, compacting and fine leveling of gravel under the inner acces ramp.  </t>
  </si>
  <si>
    <t xml:space="preserve">Набавка, транспорт и насипање са набијањем шљунковитог материјала испод приступне рампе унутар објекта.  </t>
  </si>
  <si>
    <t xml:space="preserve">Насипање са набијањем и нивелацијом тла око темеља и зидова лифта </t>
  </si>
  <si>
    <t>Procurement, transportation, backfilling, spreading and compacting soil around the elevator foundation</t>
  </si>
  <si>
    <t>Утовар, транспорт и истовар вишка земље из ископа на депонију удаљену до 10км или неко друго место које одреди Инвеститор.</t>
  </si>
  <si>
    <t xml:space="preserve"> Loading, transport and unloading of excess soil from excavation at the stock pile within 10km distance to the landfil or any other place alowed by law determined by the Investor  within 10km                             </t>
  </si>
  <si>
    <t xml:space="preserve">Procurement of material, transportation and concreting of a lean concrete layer under elevartor construction, concrete C12/15, layer thickness 5cm, under elevator foundation.  
</t>
  </si>
  <si>
    <t xml:space="preserve">Procurement of material, transportation and concreting of reinforced concrete inner ramp. Finishing surface must be anti-slip., concrete C25/30 for exposure factor XF1, XC4, exposure class XM1 </t>
  </si>
  <si>
    <t xml:space="preserve">Набавка, транспорт, чишћење, сечење, савијање и уградња арматуре Б500Б у свему према плановима арматуре и спецификацијама. </t>
  </si>
  <si>
    <t>Procurement, transportation, straightening, cleaning, cutting, bending and incorporation of reinforcement bars,  B500B.</t>
  </si>
  <si>
    <t xml:space="preserve">Набавка материјала, транспорт и бетонирање АБ унутрашње рампе,  бетоном C25/30 за класу изложености XF1, XC4, XМ1 . Завршна обрада површине мора бити антиклизна . </t>
  </si>
  <si>
    <t>Procurement of material, transportation and concreting of reinforced concrete inner ramp. Finishing surface must be anti-slip., concrete C25/30 for exposure factor XF1, XC4, exposure class XM1.</t>
  </si>
  <si>
    <t xml:space="preserve">Набавка материјала, транспорт и бетонирање АБ унутрашње рампе,  бетоном C25/30 за класу изложености XF1, XC4, XМ1. Завршна обрада површине мора бити антиклизна . </t>
  </si>
  <si>
    <t>Набавка материјала, транспорт и подбетонирање у кампадама ширине 80цм постојећих темеља у зони АБ лифтовског темељног шахта, нискоскупљајућим бетоном C25/30 за класу изложености XF1, XC4.</t>
  </si>
  <si>
    <t>Procurement of material, transportation and concreting under existing foundations in 80cm wide campuses  next to elevator foundation shaft, concrete C25/30 or exposure factor XF1, XC4.</t>
  </si>
  <si>
    <t>Procurement of material, transportation and concreting of reinforced concrete elevator foundation shaft, concrete C25/30 or exposure factor XF1, XC4, waterproof class V-II.</t>
  </si>
  <si>
    <t>Набавка материјала, транспорт и бетонирање АБ лифтовског темељног шахта,  бетоном Ц25/30 за класу изложености XF1, XC4,класе водоотпорности V-II.</t>
  </si>
  <si>
    <t>Procurement of material, transportation, preparation, workshop manufacturing, corrosion protection, transportation and erection of elevator steel structure</t>
  </si>
  <si>
    <t xml:space="preserve">Набавака материјала, транспорт, прирпрема, префабрикација, антикорозивна заштита, транспорт и монтажа челичне конструкције лифта. </t>
  </si>
  <si>
    <t xml:space="preserve">Набавка, израда, транспорт и монтажа ограда, од челичних цеви Ø40/3мм h=700-900 мм. </t>
  </si>
  <si>
    <t>Procurement and transportation of materials and fabrication of waterproofing on the wall of the building to the newly designed acces ramp up to a height of 10 cm above the ramp</t>
  </si>
  <si>
    <t>Набавка материјала, довоз и апликација хидроизолационог материјала зида објекта уз новоизведену приступну рампу у висини од 10цм изнад рампе и степеника типа</t>
  </si>
  <si>
    <t xml:space="preserve">Procurement, transportation of materials, production and instalation of  steel tubular handrails Ø40/3mm  h=700-900 mm </t>
  </si>
  <si>
    <t>Затварање и дренажа прикључне гране радијатора. Сва вода из гране која се изолује се прикупља и уклања на прописан начин</t>
  </si>
  <si>
    <t>Removal of subject radiator. Radiator valve and lockshield are disconnected and radiator removed to location specified by supevising engineer.</t>
  </si>
  <si>
    <t>Уклањање радијатора. Радијаторски вентил и навијак се демонтирају, радијатор скида са своје позиције и односи до складишног места одређеног од стране надзора.</t>
  </si>
  <si>
    <t>Modifications of existing radiator connecting pipline - closing off existing connections by welding them shut.</t>
  </si>
  <si>
    <t>Измене на постојећем прикључку радијатора - блиндирање постојећих прикључака заваривањем.</t>
  </si>
  <si>
    <t>Обрачун по радијатору/прикључку</t>
  </si>
  <si>
    <t xml:space="preserve">Modifications of connecting pipline, to provide radiator connection at new position.
</t>
  </si>
  <si>
    <t>Измене на разводној мрежи - израда новог прикључка на измењеној позицији радијатора.</t>
  </si>
  <si>
    <t>6.2.1.9</t>
  </si>
  <si>
    <t>Billing by radiator (24 sections/rad)</t>
  </si>
  <si>
    <t>Обрачун по радијатору (24 ребара/рад)</t>
  </si>
  <si>
    <t>Placing of new radiator on new location.</t>
  </si>
  <si>
    <t>Постављање новог радијатора на нову локацију.</t>
  </si>
  <si>
    <t>Обрачун по радијатору месту</t>
  </si>
  <si>
    <t>Extra material required for installation of piping network of carbon steel pipes, connecting and sealing material, hangers, supports, klingerit, two-piece pipe clamps, hangers for pipes, welding gas, oxygen, guides, hemp, welding wire and other materials, and all other accessories.  50% of the previous item</t>
  </si>
  <si>
    <t>Помоћни материјал потребан за монтажу цевне мреже од црних цеви: спојни и заптивни материјал, хамбуршки лукови, клингерит, дводелне цевне обујмице, вешаљке за цеви, дисугас, оксиген, чауре за цеви, кудеље, жице за варење и остали материјал и сав остали прибор. рачуна се 50% од претходне ставке</t>
  </si>
  <si>
    <t>Фарбање цевовода у два премаза основне  и потребном броју премаза завршне. Предвиђене боје морају бити отпорне на радну температуру 120°Ц</t>
  </si>
  <si>
    <t>6.4</t>
  </si>
  <si>
    <t>Укупно измене радијаторског грејања</t>
  </si>
  <si>
    <t>Cast iron  sectional radiators, including connection pieces and gaskets, model:
Radijator Zrenjanin termik 2 600/110
- nominal heat delivery per section: Qg =120W, at Δtm=60ºC
- connections  A =600 mm
- H x W. x D.= 680 x 110 x 60 mm</t>
  </si>
  <si>
    <t>Челични чланкасти радијатори, укључујући прикључке запртивке и спојнице, модел:
Радијатор Зрењанин термик 2 600/110
- номинално одавање топлоте по чланку: Qг =120W, ат Δтм=60ºC
- прикључци  А =600 мм
- В x Ш. x Д.= 680 x 110 x 60 мм</t>
  </si>
  <si>
    <t>Installation and connecting bathroom extraction fan Systemair CBF 100LTH Bathroom fan. Included in this position is:</t>
  </si>
  <si>
    <t>Набавка и монтажа вентилатора за одвод купатила Systemair CBF 100LTH Bathroom fan. У ову позицију је укључен и:</t>
  </si>
  <si>
    <t>5.1.2</t>
  </si>
  <si>
    <t>Supply and transportation of materials and production of cement screed / drop layer, 5thick.</t>
  </si>
  <si>
    <t>Набавка и транспорт материјала и израда цементне кошуљице, дебљине 5cm</t>
  </si>
  <si>
    <t>Supply and transportation of materials and installation of anti-slip ceramic floor tiles .</t>
  </si>
  <si>
    <t>Набавка, транспорт материјала и уградња против клизних керамичких подних плочица.</t>
  </si>
  <si>
    <t>Supply and transport of materials, production and installation of ramp and stair railing.</t>
  </si>
  <si>
    <t>Набавка и транспорт материјала, израда и монтажа ограде рампе и степеништа.</t>
  </si>
  <si>
    <t>Supply and transportation of materials and production of cement screed / drop layer, 3-5cm thick.</t>
  </si>
  <si>
    <t>Набавка и транспорт материјала и израда цементне кошуљице, дебљине 3-5cm</t>
  </si>
  <si>
    <t>Floor tilling at the toilet. Supply, delivery and installation of I class anti-slip tiles.</t>
  </si>
  <si>
    <t>Набавка, транспорт и полагање подова тоалета противклизним керамичким плочицама прве класе.</t>
  </si>
  <si>
    <t>Набавка и транспорт материјала и малтерисање стубова и зидова..</t>
  </si>
  <si>
    <t>Supply and transportation of materials and plastering of columns and walls.</t>
  </si>
  <si>
    <t>Набавка и транспорт материјала и малтерисање плафона.</t>
  </si>
  <si>
    <t>Supply, transportation of materials and plastering of the ceiling.</t>
  </si>
  <si>
    <t>Набавка и транспорт материјала и малтерисање стубова и зидова, са спољне стране.</t>
  </si>
  <si>
    <t>Supply and transportation of materials and plastering of columns and exterior walls.</t>
  </si>
  <si>
    <t>Набавка и транспорт материјала и бојење плафона и зидова полудисперзивним бојама.</t>
  </si>
  <si>
    <t>Walls and ceilings to be painted.</t>
  </si>
  <si>
    <t>Supply, transport and installation of entrance portal of ALU profile 238/220 + 60 cm in size.</t>
  </si>
  <si>
    <t>Набавка, транспорт и монтажа улазног  портала од АЛУ профила, димензија 238/220+60 цм.</t>
  </si>
  <si>
    <t xml:space="preserve">Supply, transport and installation of double door with upper window of ALU profile,  dimensions 164/280 cm. </t>
  </si>
  <si>
    <t xml:space="preserve">Набавка, транспорт и монтажа двокрилних врата са надсветлом, од АЛУ профила, димензија 164/280 cm. </t>
  </si>
  <si>
    <t>Supply, material transport and construction of metal roof. including fittings, accesories, all neccesery equipment and flashing</t>
  </si>
  <si>
    <t>Набавка материјала и постављање lлименог крова, подконструкције, пратеће опреме, укључујући опшивку</t>
  </si>
  <si>
    <t>Supply, material transport and installation of upright galvanized gutter.</t>
  </si>
  <si>
    <t>Набавка материјала и постављање усправног олука од поцинкованог лима.</t>
  </si>
  <si>
    <t xml:space="preserve">Dissmantling,  transport and disposal of existing 1.75x0.9m window and associated frames. </t>
  </si>
  <si>
    <t>Демонтажа прозора димензија 1.75x0.9m са транспортом на депонију..</t>
  </si>
  <si>
    <t xml:space="preserve">Dissmantling,  transport and disposal of existing 1.75x.2.6m window and associated frames. </t>
  </si>
  <si>
    <t>Демонтажа прозора димензија 1.75x2.6m са транспортом на депонију..</t>
  </si>
  <si>
    <t>Рушење парапета у зиду од опеке дебљине d=70cm са одвожењем шута.</t>
  </si>
  <si>
    <t xml:space="preserve">Demolition, transport and disposal parapet brickwork wall 70cm thick. </t>
  </si>
  <si>
    <t>Supply, transport of material and repairing  dаmaged walls following  partial demolition.</t>
  </si>
  <si>
    <t xml:space="preserve">Набавка, транспорт материјала и обрада делова зидова након рушења. </t>
  </si>
  <si>
    <t>2.18  2.2.1</t>
  </si>
  <si>
    <t>Supply, material transport and construction of the brickwork wall of the elevator  20 cm thick.</t>
  </si>
  <si>
    <t>Набавка материјала и зидање зида лифта од опекарских блокова дебљине 20cm.</t>
  </si>
  <si>
    <t>Supply, transportation and installation of fireproof roof sandwich panels.</t>
  </si>
  <si>
    <t xml:space="preserve">Набавка, транспорт и уградња ватроотпорних кровних сендвич панела. </t>
  </si>
  <si>
    <t>Supply, delivery and installation of expansion joint to separate the lift structure from the existing structure.</t>
  </si>
  <si>
    <t>Набавка и монтажа дилатационе лајснe за покривање дилатационе фуге између конструкције лифта и постојећег објекта.</t>
  </si>
  <si>
    <t xml:space="preserve">Dissmantling and transport to landfill of the existing internal doors and associated frames, up to 2.00 m² in size.
</t>
  </si>
  <si>
    <t>Демонтажа врата са штоком ca одвожењем на депонију. Димензије врата до 2.00 m².</t>
  </si>
  <si>
    <t>Careful extension of the door opening in the brick wall d = 25cm .</t>
  </si>
  <si>
    <t>Пажљиво проширење отвора за врата у зиду од опеке d=25cm.</t>
  </si>
  <si>
    <t>Пажљиво пробијање отвора за врата у зиду од опеке d=25cm.</t>
  </si>
  <si>
    <t xml:space="preserve">Partial demolishing of  the brickwork wall d = 25cm forming a new entrance </t>
  </si>
  <si>
    <t>Рушење постојећег пода у купатилу и свих слојева подлоге до бетонске конструкције пода, са одвожењем шута на депонију.и.</t>
  </si>
  <si>
    <t>Demolishing and transport to landfill of existing floor finish elements and of all layers to the RC Slab.</t>
  </si>
  <si>
    <t>Обијање постојећих керамичких плочица са зидова у купатилу са  oдвожењем шута на депонију.</t>
  </si>
  <si>
    <t>Demolishing and transport to landfill of existing wall tiles in toilet.</t>
  </si>
  <si>
    <t>Supply, delivery and installation of new stud framed non-loadbearing  partitions 10cm thick. Provide moisture resistant gypsum plasterboard.</t>
  </si>
  <si>
    <t>2.4.1</t>
  </si>
  <si>
    <t>Набавка, транспорт и монтажа преградних монтажних зидова од влагоотпорних гипс-картонских плоча дебљине, d=10cm.</t>
  </si>
  <si>
    <t>Supply and delivery of materials and construction of cement liner/ drop layer, 5-8cm thick.</t>
  </si>
  <si>
    <t>Набавка, транспорт и израда цементне кошуљице/ слоја за пад, дебљине d=5-8cm.</t>
  </si>
  <si>
    <t xml:space="preserve">Supply and delivery of materials and waterproofing of toilets. </t>
  </si>
  <si>
    <t>Набавка и транспорт материјала и хидроизолација тоалета.</t>
  </si>
  <si>
    <t>Wall tilling at the toilet up to the 2.20m hight.  Supply, delivery and installation of I class  tiles.</t>
  </si>
  <si>
    <t xml:space="preserve">Набавка, транспорт и облагање зидова керамичким плочицама прве класе у тоалету до висине h=2.20m. </t>
  </si>
  <si>
    <t xml:space="preserve">Walls and ceillings to be painted. </t>
  </si>
  <si>
    <t xml:space="preserve">Набавка материјала, транспорт и бојење полудисперзивном бојом зидова и плафона. </t>
  </si>
  <si>
    <t xml:space="preserve">Supply, delivery and installation of new PVC doors without threshold. New door to be suitable for disabled operation. Reffer to drawing for position and dimensions of the doors. </t>
  </si>
  <si>
    <t xml:space="preserve">Набавка, транспорт и уградња једнокрилних PVC врата која су прилагођена инвалидима. Позицију и димензије проверити у цртежу.
</t>
  </si>
  <si>
    <t>Supply and installation of wheelchair accessible label at the main entrance to the facility.</t>
  </si>
  <si>
    <t>Набавка и монтажа знака за обележавање приступачног објекта у складу са прописом.</t>
  </si>
  <si>
    <t>Supply and installation of accessible label for vision-impaired people at the main entrance to the facility.</t>
  </si>
  <si>
    <t>Набавка и монтажа знака за обележавање приступачности за слепа лица  у складу са прописом</t>
  </si>
  <si>
    <t>Supply and installation of accessible elevator label at the elevator door at each station.</t>
  </si>
  <si>
    <t>Набавка и монтажа знака за обележавање лифта на сваком улазу у лифт у складу са прописом.</t>
  </si>
  <si>
    <t>Supply and installation of accessible toilet sign on the door of an accessible toilet.</t>
  </si>
  <si>
    <t>Набавка и монтажа знака за обележавање тоалета за инвалиде на улазу у толает за инвалиде у складу са прописом.</t>
  </si>
  <si>
    <t>2.15</t>
  </si>
  <si>
    <t>2.13</t>
  </si>
  <si>
    <t>2.11</t>
  </si>
  <si>
    <t>CONSTRUCTION OF INTERNAL RAMPS / ИЗГРАДЊА УНУТРАШЊИХ РАМПИ</t>
  </si>
  <si>
    <t>ENTRANCE PORCH CONSTRUCTION WORKS / РАДОВИ НА ИЗГРАДЊИ УЛАЗНОГ ТРЕМА</t>
  </si>
  <si>
    <t>LIFT CONSTRUCTION WORKS / РАДОВИ НА ИЗГРАДЊИ ЛИФТА</t>
  </si>
  <si>
    <r>
      <t xml:space="preserve">ACCESSIBILITY MARKS / </t>
    </r>
    <r>
      <rPr>
        <b/>
        <sz val="11"/>
        <rFont val="Arial"/>
        <family val="2"/>
      </rPr>
      <t>ОЗНАКЕ ПРИСТУПАЧНОСТИ</t>
    </r>
  </si>
  <si>
    <t>САНИТАРИЈЕ</t>
  </si>
  <si>
    <t xml:space="preserve"> SANITARY FIXTURES</t>
  </si>
  <si>
    <t>УКУПНО УНУТРАШЊЕ КАНАЛИЗАЦИОНЕ ИНСТАЛАЦИЈЕ</t>
  </si>
  <si>
    <t xml:space="preserve">TOTAL INTERIOR WASTE WATER INSTALLATIONS   </t>
  </si>
  <si>
    <t>LS / пауш</t>
  </si>
  <si>
    <t>Повезивање нове инсталације на постојећу инсталацију фекалне канализације.</t>
  </si>
  <si>
    <t>Ø 110</t>
  </si>
  <si>
    <t>Ø 75</t>
  </si>
  <si>
    <t>Ø 50</t>
  </si>
  <si>
    <t>УНУТРАШЊЕ КАНАЛИЗАЦИОНЕ ИНСТАЛАЦИЈЕ</t>
  </si>
  <si>
    <t xml:space="preserve">INTERIOR WASTE WATER INSTALLATIONS   </t>
  </si>
  <si>
    <t>УКУПНО УНУТРАШЊЕ ВОДОВОДНЕ ИНСТАЛАЦИЈЕ</t>
  </si>
  <si>
    <t xml:space="preserve">TOTAL INTERIOR WATER SUPPLY INSTALLATION </t>
  </si>
  <si>
    <t>Повезивање нове инсталације на постојећу водоводну инсталацију.</t>
  </si>
  <si>
    <t>ø1/2"</t>
  </si>
  <si>
    <t>Ø 25 mm (ø3/4")</t>
  </si>
  <si>
    <t>Ø 20 mm (ø1/2")</t>
  </si>
  <si>
    <t>УНУТРАШЊЕ ВОДОВОДНЕ ИНСТАЛАЦИЈЕ</t>
  </si>
  <si>
    <t xml:space="preserve">INTERIOR WATER SUPPLY INSTALLATION </t>
  </si>
  <si>
    <t>УКУПНО РАДОВИ НА ДЕМОНТАЖИ САНИТАРИЈА И ЦЕВОВОДА</t>
  </si>
  <si>
    <t>TOTAL DEMOLITION &amp; DISMANTLING WORKS</t>
  </si>
  <si>
    <t>Рушење / демонтажа постојећих водоводних и одводних цеви и арматурних елемената са одлагањем материјала</t>
  </si>
  <si>
    <t xml:space="preserve">Demolition/Dismantling of existing water supply and drainage pipes and fittings fixtures with disposal of the material         </t>
  </si>
  <si>
    <t>РАДОВИ НА ДЕМОНТАЖИ САНИТАРИЈА И ЦЕВОВОДА</t>
  </si>
  <si>
    <t xml:space="preserve">DEMOLITION &amp; DISMANTLING WORKS
</t>
  </si>
  <si>
    <t>QTY / Количина</t>
  </si>
  <si>
    <t>Unit / ЈМ</t>
  </si>
  <si>
    <t>Tech.
Specs
Ref. / Референтна ставка у тех. спец.</t>
  </si>
  <si>
    <t>No. / Број позиције</t>
  </si>
  <si>
    <t>TOTAL ELEVATORS</t>
  </si>
  <si>
    <t>Elevators</t>
  </si>
  <si>
    <t>pc</t>
  </si>
  <si>
    <t>Accessibility_Primary school Aleksinac / Приступачност-Основна школа Алексинац</t>
  </si>
  <si>
    <t>DISMANTLING WORKS</t>
  </si>
  <si>
    <t>ДЕМОНТАЖА</t>
  </si>
  <si>
    <t>3.2</t>
  </si>
  <si>
    <t>Detailed inspection with determination of electrical circuits which supply fixed electrical appliances in the toilets</t>
  </si>
  <si>
    <t>Одређивање струјних кругова за напајање електричних инсталација у тоалетим</t>
  </si>
  <si>
    <t>Dismantling existing electrical installations in the toilets</t>
  </si>
  <si>
    <t>Демонтажа постојећих инсталација у тоалетима</t>
  </si>
  <si>
    <t>- lighting fixtures</t>
  </si>
  <si>
    <t>светиљке</t>
  </si>
  <si>
    <t>- wall switches 10A, 230V</t>
  </si>
  <si>
    <t>прекидачи 10А, 230V</t>
  </si>
  <si>
    <t>- double-pole rocket switch 16A, 230V</t>
  </si>
  <si>
    <t>КИП прекидач 16А, 230V</t>
  </si>
  <si>
    <t>E.II.14</t>
  </si>
  <si>
    <t>E.II.15</t>
  </si>
  <si>
    <t>Accessibility_Primary school Ljupče Nikolić Aleksinac/ Приступачност-Основна школа Љупче Николић Алексинац</t>
  </si>
  <si>
    <t>P.1.1.</t>
  </si>
  <si>
    <t xml:space="preserve">ceramic wash basin </t>
  </si>
  <si>
    <t>умиваоник</t>
  </si>
  <si>
    <t>P.1.2</t>
  </si>
  <si>
    <t>LS/ пауш</t>
  </si>
  <si>
    <t>Ø 32 mm (ø1")</t>
  </si>
  <si>
    <t xml:space="preserve">Purchase, transport and installation of a tap.
</t>
  </si>
  <si>
    <t>Набавка, транспорт и уградња холендерске славине.</t>
  </si>
  <si>
    <t>P.2.5</t>
  </si>
  <si>
    <t>pcs/ kom</t>
  </si>
  <si>
    <t>pcs/kom</t>
  </si>
  <si>
    <t>P.4.5</t>
  </si>
  <si>
    <t>Mirror 60 x 45 cm</t>
  </si>
  <si>
    <t>Огледало 60 x 45 цм</t>
  </si>
  <si>
    <t>P.4.6</t>
  </si>
  <si>
    <t>50 L</t>
  </si>
  <si>
    <t>50 Л</t>
  </si>
  <si>
    <t>P.5.2</t>
  </si>
  <si>
    <t>P.5.3</t>
  </si>
  <si>
    <t>Accessibility_Primary school Aleksinac / Приступачност - ОШ Алексинац</t>
  </si>
  <si>
    <t>EL.12</t>
  </si>
  <si>
    <r>
      <rPr>
        <b/>
        <sz val="10"/>
        <rFont val="Arial"/>
        <family val="2"/>
      </rPr>
      <t>NUMBER OF STOPS</t>
    </r>
    <r>
      <rPr>
        <sz val="10"/>
        <rFont val="Arial"/>
        <family val="2"/>
      </rPr>
      <t>: 4, (-1, 0 -, 0, 1)</t>
    </r>
  </si>
  <si>
    <r>
      <rPr>
        <b/>
        <sz val="10"/>
        <rFont val="Arial"/>
        <family val="2"/>
      </rPr>
      <t>БРОЈ СТАНИЦА</t>
    </r>
    <r>
      <rPr>
        <sz val="10"/>
        <rFont val="Arial"/>
        <family val="2"/>
      </rPr>
      <t>: 4, (-1, 0 -, 0, 1)</t>
    </r>
  </si>
  <si>
    <r>
      <rPr>
        <b/>
        <sz val="10"/>
        <rFont val="Arial"/>
        <family val="2"/>
      </rPr>
      <t>NUMBER OF LANDINGS AND ORIENTATION</t>
    </r>
    <r>
      <rPr>
        <sz val="10"/>
        <rFont val="Arial"/>
        <family val="2"/>
      </rPr>
      <t>: 4/3+1, at 180 degree</t>
    </r>
  </si>
  <si>
    <r>
      <rPr>
        <b/>
        <sz val="10"/>
        <rFont val="Arial"/>
        <family val="2"/>
      </rPr>
      <t>БРОЈ ПРИЛАЗА И ОРЈЕНТАЦИЈА</t>
    </r>
    <r>
      <rPr>
        <sz val="10"/>
        <rFont val="Arial"/>
        <family val="2"/>
      </rPr>
      <t>: 4/3+1 под углом 180 степени</t>
    </r>
  </si>
  <si>
    <r>
      <rPr>
        <b/>
        <sz val="10"/>
        <rFont val="Arial"/>
        <family val="2"/>
      </rPr>
      <t>TRAVEL HEIGHT</t>
    </r>
    <r>
      <rPr>
        <sz val="10"/>
        <rFont val="Arial"/>
        <family val="2"/>
      </rPr>
      <t>: 7580 mm</t>
    </r>
  </si>
  <si>
    <r>
      <rPr>
        <b/>
        <sz val="10"/>
        <rFont val="Arial"/>
        <family val="2"/>
      </rPr>
      <t>ВИСИНА ДИЗАЊА</t>
    </r>
    <r>
      <rPr>
        <sz val="10"/>
        <rFont val="Arial"/>
        <family val="2"/>
      </rPr>
      <t>: 7580 мм</t>
    </r>
  </si>
  <si>
    <t>Accessibility - Osnovna škola, Aleksinac
Приступачност - Основна школа, Алексинац</t>
  </si>
  <si>
    <t xml:space="preserve">6.2.2.1 </t>
  </si>
  <si>
    <t xml:space="preserve"> BVK 100 Wall vent kit, comprised of a flexible duct manufactured in aluminium and a wallgrid for expelling of extracted air</t>
  </si>
  <si>
    <t>BVK 100 Wall vent kit. Кит се састоји од флексибилног црева произведеног од алуминијума, и зидне решетке за избацивање одсисаног ваздуха.</t>
  </si>
  <si>
    <t>Billing by set (fan + vent kit)</t>
  </si>
  <si>
    <t>Обрачун по сету (вентилатор + кит)</t>
  </si>
  <si>
    <t>Motion detector for control of toilet ocucupation (wall mounted), with adjustable start and stop delay times. This position includes is 220V AC/24V DC transformer  for power supply to detector</t>
  </si>
  <si>
    <t>Сензори присуства људи у тоалетима (зидни), са подешавајућом задршком укључејна и искључења. У позицију сензора укључен и трансформатор за напајање 220/24В</t>
  </si>
  <si>
    <t xml:space="preserve">Motion detector IR24-P wall mounted </t>
  </si>
  <si>
    <t>Сензор присуства зип: IR24-P  - зидни</t>
  </si>
  <si>
    <t>Transformer 15/D 220/24V</t>
  </si>
  <si>
    <t>трансформатор Trafo 15/D 220/24V</t>
  </si>
  <si>
    <t>Billing by set (detector + transformet)</t>
  </si>
  <si>
    <t>Обрачун по сету (детектор+трафо)</t>
  </si>
  <si>
    <t>РАЗВОДНИ ОРМАН</t>
  </si>
  <si>
    <t>DISTRIBUTION CABINETS</t>
  </si>
  <si>
    <t>3.3.1</t>
  </si>
  <si>
    <t>E.I.1</t>
  </si>
  <si>
    <t>ЕЛЕКТРОЕНЕРГЕТСКЕ ИНСТАЛАЦИЈЕ ЛИФТ</t>
  </si>
  <si>
    <t>Напомена: 
Сви неопходни АГ радови за санацију оштећења на зидовима и плафону објекта узрокованих полагањем електричних инсталација су предвиђени у АГ предмеру и предрачуну.</t>
  </si>
  <si>
    <t>Section:  E.  Electrical Works / Електротехнички радови</t>
  </si>
  <si>
    <t>Unit
Jed.</t>
  </si>
  <si>
    <t>QTY
KOL</t>
  </si>
  <si>
    <t xml:space="preserve">ELECTRICAL POWER INSTALLATIONS FOR LIFT </t>
  </si>
  <si>
    <t>- минијатурни заштитни прекидач за заштиту струјног кола од преоптерећења и кратког споја, 3-полни, 20А, прекидне моћи 6kА, карактеристике C - ком.1</t>
  </si>
  <si>
    <t>3.4</t>
  </si>
  <si>
    <t>Ø25</t>
  </si>
  <si>
    <t>ИНСТАЛАЦИЈА УЗЕМЉЕЊА И ИЗЈЕДНАЧЕНјА ПОТЕНЦИЈАЛА</t>
  </si>
  <si>
    <t>Ручни ископ земље III категорије површине 1 m2 и дубине 0.6m за побијање сонде и полагање Fe/Zn траке у земљи, од штапног уземљивача до лифт јаме. Ископану земљу избацити из јаме. По завршеним радовима земљу насути и набити у слојевима.
Обрачун по m3 земље.</t>
  </si>
  <si>
    <t>Набавка, испорука и побијање у претходно припремљено земљиште штапног уземљивача од топло поцинкованог челика Ø2.5" дужине 3m (слично SRPS N.B4.943-3000) са наставком за прикључење тракастог проводника.</t>
  </si>
  <si>
    <t>Набавка, испорука и полагање Fe/Zn траке 25x4mm у претходно припремљеном земљишту.</t>
  </si>
  <si>
    <t>Набавка, испорука и монтажа укрсног комада за пролазне траке према стандарду SRPS N.B4.936, у кутију са заливањем.</t>
  </si>
  <si>
    <t>Набавка, испорука и монтажа стезаљке за лим за Fe/Zn траку 25x4mm према стандарду SRPS N.B4.908.</t>
  </si>
  <si>
    <t>Набавка, испорука и монтажа Fe/Zn траке 25x4mm на крову и у лифт кућици.</t>
  </si>
  <si>
    <t>Набавка, испорука и монтажа затвореног искришта Imax=100kA (8/20µs) на унутрашњем зиду лифт кућице. Искриште се повезује на Fe/Zn траку 25x4mm.</t>
  </si>
  <si>
    <t>Израда споја Fe/Zn траке са металном конструкцијом заваривањем минималне дужине вара 50mm. По извођењу споја сва оштећена места премазати заштитним средством против корозије.</t>
  </si>
  <si>
    <t>Набавка, испорука и монтажа укрсног комада за пролазне траке према стандарду SRPS N.B4.936</t>
  </si>
  <si>
    <t>E.I.13</t>
  </si>
  <si>
    <t>Making changes in the existing distribution board:</t>
  </si>
  <si>
    <t>Измене у постојећем разводном орману:</t>
  </si>
  <si>
    <t xml:space="preserve"> - miniature circuit breaker for protection of electrical circuits from overload and short circuits , 1-pole, Amperage 16А, breaking capacity 6kA, tripping characteristics B - psc.1</t>
  </si>
  <si>
    <t>минијатурни заштитни прекидач за заштиту струјног кола од преоптерећења и кратког споја, 1-полни, 16А, прекидне моћи 6kА, карактеристике B - ком.1</t>
  </si>
  <si>
    <t>ИНСТАЛАЦИЈА ОСВЕТЉЕЊА И ПРИКЉУЧАКА</t>
  </si>
  <si>
    <r>
      <t xml:space="preserve">Supply, delivery, assembly and connecting to previously placed installations of surface mounted LED luminaire, 11W, system flux 1100 lm - 840 neutral white, 4000K, with power supply unit. IP44. Housing - aluminum die cast, Optical cover - Opal. </t>
    </r>
    <r>
      <rPr>
        <sz val="10"/>
        <rFont val="Arial"/>
        <family val="2"/>
        <charset val="238"/>
      </rPr>
      <t xml:space="preserve"> Similar characteristics as  DN145C LED10S/840 PSU II WH, Philips</t>
    </r>
  </si>
  <si>
    <t>Набавка, испорука, монтажа и повезивање на претходно постављену инсталацију  надградне ЛЕД светиљке, 11W, флукс система 1100 lm - 840 неутрално бела, 4000К, са напојном јединицом. IP44. Кућиште - ливени алуминијум, оптички поклопац - опал. Одговарајућих карактеристика као DN145C LED10S/840 PSU II WH, Philips</t>
  </si>
  <si>
    <t>Набавка, испорука, монтажа и повезивање на претходно изведене инсталације једнополног инсталационог прекидача 10А, 230V</t>
  </si>
  <si>
    <t>Набавка, испорука, монтажа и повезивање на претходно изведене инсталације двополног КИП прекидача 16А, 230V</t>
  </si>
  <si>
    <t>Набавка, испорука и израда инсталација за СОС позивни систем, изван тоалета за инвалиде, каблом N2XH-J 3x1,5 mm2 који се полаже у зиду под малтер.</t>
  </si>
  <si>
    <t>Набавка, испорука и израда инсталација за СОС позивни систем, у тоалету за инвалиде каблом J-H(St)H 2x2x0,8 mm2</t>
  </si>
  <si>
    <t>E: SUMMARY / REKAPTILACIJA</t>
  </si>
  <si>
    <t xml:space="preserve">ELECTRICAL POWER INSTALLATIONS FOR LIFT / 
ЕЛЕКТРОЕНЕРГЕТСКЕ ИНСТАЛАЦИЈЕ ЛИФТ </t>
  </si>
  <si>
    <t>ELECTRICAL POWER INSTALATIONS FOR TOILET /
ЕЛЕКТРОЕНЕРГЕТСКЕ ИНСТАЛАЦИЈЕ ЗА ТОАЛЕТ</t>
  </si>
  <si>
    <t>TOTAL ELECTRICAL WORKS /
UKUPNO ELEKTROTEHNIČKI RADOVI</t>
  </si>
  <si>
    <t>Section:  EL.  Elevators / Liftovi</t>
  </si>
  <si>
    <t>Section/Секција:  6.HVAC / Машинске инсталације грејања</t>
  </si>
  <si>
    <t>Испорука и инсталација новог радијаторског вентила у одговарајућој димензији. Радијаторски вентили су са ручним погоном.</t>
  </si>
  <si>
    <t>DN15 (21,3x2) lenght 48m, weight 45,7kg</t>
  </si>
  <si>
    <t>DN15 (21,3x2) dužine 48m, mase 45,7kg</t>
  </si>
  <si>
    <t>Supply, transportation of materials and plastering of facades of the lift shaft with two-layer cement mortar.</t>
  </si>
  <si>
    <t>Набавка и транспорт материјала и малтерисање фасаде лифтовске шахте цементним малтером у два слоја.</t>
  </si>
  <si>
    <t>2.14</t>
  </si>
  <si>
    <t>2.12</t>
  </si>
  <si>
    <t>total</t>
  </si>
  <si>
    <t>Isporuka i montaža cevne mreže izgrađene od čeličnih bešavnih cevi  od  DX55D (Č1212) kvaliteta po SRPS C.B5.021 izrađene po standardu SRPS EN 10220:</t>
  </si>
  <si>
    <t>Delivery and installation of new seamless carbon steel pipes DX55D (Č1212) quality according to SRPS C.B5.021 made in accordance with SRPS EN 10220:</t>
  </si>
  <si>
    <t>set</t>
  </si>
  <si>
    <t>Обрачун по комаду ДН15</t>
  </si>
  <si>
    <t>Billing by piece DN15</t>
  </si>
  <si>
    <t>Испорука и инсталација новог радијаторског навијка у одговарајућој димензији. Навијци са предвиђени са предподешавањем. Навијци су подешени на позиције према постојећим навијцима / вентилима</t>
  </si>
  <si>
    <t>Delivery and installation of new radiator  lockshield  in appropriate dimension. Lockshields are equipped with preadjustment. Lockshields are adjusted to positions equivalet to original valves/lockshields</t>
  </si>
  <si>
    <t>6.2.1.5</t>
  </si>
  <si>
    <t>Delivery and installation of new radiator valve in appropriate dimension. Radiator valves are equipped with manual heads.</t>
  </si>
  <si>
    <t>6.2.1.4</t>
  </si>
  <si>
    <t>Billing by radiator</t>
  </si>
  <si>
    <t>6.2.1.8</t>
  </si>
  <si>
    <t>Billing by connection</t>
  </si>
  <si>
    <t>Обрачун по радијатору</t>
  </si>
  <si>
    <t>6.3.3</t>
  </si>
  <si>
    <t>Billing by radiator position</t>
  </si>
  <si>
    <t>Изолација радијатора чији вентили нису у функцији методом ледених чепова. Смрзавње цевовода се врши фреонским апаратом.</t>
  </si>
  <si>
    <t>Isolation of radiator by means of plug freezing. Using electric pipe freezing  with refrigreration cycle.</t>
  </si>
  <si>
    <t>6.3.2</t>
  </si>
  <si>
    <t>Обрачун по позицији пражњења</t>
  </si>
  <si>
    <t>Billing by section of piping being drained</t>
  </si>
  <si>
    <t>Cloasing off and draining of radiator section. All water from interior installation is to be collected for propper disposal.</t>
  </si>
  <si>
    <t>6.3.1</t>
  </si>
  <si>
    <t>total price</t>
  </si>
  <si>
    <t>unit price</t>
  </si>
  <si>
    <t>qty</t>
  </si>
  <si>
    <t>unit</t>
  </si>
  <si>
    <t>Section:  P.  Plumbing Works / Хидротехнички радови</t>
  </si>
  <si>
    <t>P.1</t>
  </si>
  <si>
    <t>P.2</t>
  </si>
  <si>
    <t>P.2.1</t>
  </si>
  <si>
    <t>P.2.2</t>
  </si>
  <si>
    <t>P.2.3</t>
  </si>
  <si>
    <t>P.2.4</t>
  </si>
  <si>
    <t>P.3</t>
  </si>
  <si>
    <t>P.3.1</t>
  </si>
  <si>
    <t>P.3.2</t>
  </si>
  <si>
    <t>P.3.3</t>
  </si>
  <si>
    <t>P.4</t>
  </si>
  <si>
    <t>P.4.1</t>
  </si>
  <si>
    <t>P.4.2</t>
  </si>
  <si>
    <t>P.4.3</t>
  </si>
  <si>
    <t>P.4.4</t>
  </si>
  <si>
    <t>P.5.1</t>
  </si>
  <si>
    <t>Припремно завршни радови</t>
  </si>
  <si>
    <t>Preparatory and finishing works</t>
  </si>
  <si>
    <t xml:space="preserve">обрачун по m² </t>
  </si>
  <si>
    <t xml:space="preserve">billing by m² </t>
  </si>
  <si>
    <t>Painting of pipework in two coats of paint in color selected by the client. Paint will be suitable for temperatures up to 120°C. Final coats are applied only after primer coats are fully dried</t>
  </si>
  <si>
    <t>6.3.5.1</t>
  </si>
  <si>
    <t xml:space="preserve">Чишћење од рђе и минизирање са два премаза свих цеви и елемената за ношење цевовода и опреме. </t>
  </si>
  <si>
    <t>Cleaning , degreasing, and painting in two coats of primer of all pipes, hangers and supports</t>
  </si>
  <si>
    <t>kom</t>
  </si>
  <si>
    <t>I</t>
  </si>
  <si>
    <t>II</t>
  </si>
  <si>
    <t>III</t>
  </si>
  <si>
    <t>IV</t>
  </si>
  <si>
    <t>V</t>
  </si>
  <si>
    <t>m²</t>
  </si>
  <si>
    <r>
      <t>m</t>
    </r>
    <r>
      <rPr>
        <vertAlign val="superscript"/>
        <sz val="10"/>
        <rFont val="Arial"/>
        <family val="2"/>
      </rPr>
      <t>1</t>
    </r>
  </si>
  <si>
    <t>m³</t>
  </si>
  <si>
    <t>C</t>
  </si>
  <si>
    <r>
      <t>No</t>
    </r>
    <r>
      <rPr>
        <b/>
        <sz val="11"/>
        <rFont val="MAC C Swiss"/>
        <family val="2"/>
      </rPr>
      <t>.</t>
    </r>
  </si>
  <si>
    <t>Tech.
Specs
Ref.</t>
  </si>
  <si>
    <t>Description of works</t>
  </si>
  <si>
    <t>Unit</t>
  </si>
  <si>
    <t>QTY</t>
  </si>
  <si>
    <t>pcs</t>
  </si>
  <si>
    <t>M</t>
  </si>
  <si>
    <t>E</t>
  </si>
  <si>
    <t>SUMMARY</t>
  </si>
  <si>
    <t>P</t>
  </si>
  <si>
    <t>EL</t>
  </si>
  <si>
    <t>CIVIL WORKS</t>
  </si>
  <si>
    <t>MECHANICAL WORKS</t>
  </si>
  <si>
    <t>ELEVATORS</t>
  </si>
  <si>
    <t>ELECTRICAL WORKS</t>
  </si>
  <si>
    <t>PLUMBING WORKS</t>
  </si>
  <si>
    <t>TOTAL:</t>
  </si>
  <si>
    <t>C: SUMMARY CIVIL WORKS</t>
  </si>
  <si>
    <t>Opis radova</t>
  </si>
  <si>
    <t>TOTAL ARCHITECTURAL WORKS:</t>
  </si>
  <si>
    <t>TOTAL CIVIL WORKS:</t>
  </si>
  <si>
    <t>C.V</t>
  </si>
  <si>
    <t>C.IV</t>
  </si>
  <si>
    <t>C.III</t>
  </si>
  <si>
    <t>C.II</t>
  </si>
  <si>
    <t>C.I</t>
  </si>
  <si>
    <t>kg</t>
  </si>
  <si>
    <t>C.V.1</t>
  </si>
  <si>
    <t xml:space="preserve">STEEL STRUCTURE </t>
  </si>
  <si>
    <t>kg.</t>
  </si>
  <si>
    <t>C.IV.1</t>
  </si>
  <si>
    <t>REINFORCEMENT</t>
  </si>
  <si>
    <r>
      <t>m</t>
    </r>
    <r>
      <rPr>
        <vertAlign val="superscript"/>
        <sz val="10"/>
        <rFont val="Arial"/>
        <family val="2"/>
      </rPr>
      <t>3</t>
    </r>
    <r>
      <rPr>
        <sz val="10"/>
        <rFont val="Arial"/>
        <family val="2"/>
      </rPr>
      <t xml:space="preserve"> </t>
    </r>
  </si>
  <si>
    <t>2.20 to 2.32</t>
  </si>
  <si>
    <t>C.III.2</t>
  </si>
  <si>
    <t xml:space="preserve">m² </t>
  </si>
  <si>
    <t>C.III.1</t>
  </si>
  <si>
    <t xml:space="preserve">CONCRETE AND REINFORCED CONCRETE WORKS  </t>
  </si>
  <si>
    <t>Набавка и транспорт материјала за хидроизолацију на поду од `Mapelastic, Sikalastic` или сличног система са уметком од стаклене мреже. Изводи се на чврсту подлогу.</t>
  </si>
  <si>
    <t>Supply and transportation of materials and waterproofing on floor with Mapelastic, Sikalastic or similar system with glass mesh insert. It is done over a solid base.</t>
  </si>
  <si>
    <t>2.9</t>
  </si>
  <si>
    <t>Note:
All necessary architectural-civil works for repairing damage on walls and ceilings caused by electrical installations works are foreseen in architectural-civil bill of quantities.</t>
  </si>
  <si>
    <t>Укупно ХИДРОТЕХНИЧКИ РАДОВИ (без ПДВ-а)</t>
  </si>
  <si>
    <t xml:space="preserve">Total Bill PLUMBING WORKS (Exclusive of VAT and other taxes) </t>
  </si>
  <si>
    <t xml:space="preserve">Испитивање мреже и пуштање у рад </t>
  </si>
  <si>
    <t xml:space="preserve">Testing and comissioning </t>
  </si>
  <si>
    <t>Санитарије</t>
  </si>
  <si>
    <t>Sanitary fixtures</t>
  </si>
  <si>
    <t xml:space="preserve">Унутрашње канализационе инсталације </t>
  </si>
  <si>
    <t xml:space="preserve">Interior waste drainage installations </t>
  </si>
  <si>
    <t>Унутрашње водоводне инсталације</t>
  </si>
  <si>
    <t xml:space="preserve">Interior water supply installations </t>
  </si>
  <si>
    <t xml:space="preserve">Радови на демонтажи санитарија и цевовода </t>
  </si>
  <si>
    <t xml:space="preserve">Demolition and dismantling works </t>
  </si>
  <si>
    <t>РЕКАПИТУЛАЦИЈА</t>
  </si>
  <si>
    <t>УКУПНО ИСПИТИВАЊЕ МРЕЖЕ И ПУШТАЊЕ У РАД</t>
  </si>
  <si>
    <t>TOTAL TESTING AND COMMISSIONING</t>
  </si>
  <si>
    <t>m'</t>
  </si>
  <si>
    <t>Испитивање фекалне канализације</t>
  </si>
  <si>
    <t xml:space="preserve">Testing and commissioning of waste drainage system </t>
  </si>
  <si>
    <t>Дезинфекција водоводне мреже</t>
  </si>
  <si>
    <t xml:space="preserve">Disinfection/chlorination of water supply system            </t>
  </si>
  <si>
    <t>Испитивање водоводне мреже</t>
  </si>
  <si>
    <t xml:space="preserve">Testing and commissioning of water supply system         </t>
  </si>
  <si>
    <t>ИСПИТИВАЊЕ МРЕЖЕ И ПУШТАЊЕ У РАД</t>
  </si>
  <si>
    <t>TESTING AND COMMISSIONING</t>
  </si>
  <si>
    <t>P.5</t>
  </si>
  <si>
    <t>УКУПНО САНИТАРИЈЕ</t>
  </si>
  <si>
    <t>TOTAL SANITARY FIXTURES</t>
  </si>
  <si>
    <t>pcs / kom</t>
  </si>
  <si>
    <t>Набавка, транспорт и уградња електричних бојлера.</t>
  </si>
  <si>
    <t xml:space="preserve">Purchase, transport and installation of a electric water heater 
                </t>
  </si>
  <si>
    <t>Четка за wц шољу</t>
  </si>
  <si>
    <t>Toilet bowel brush</t>
  </si>
  <si>
    <t>Канта за отпатке</t>
  </si>
  <si>
    <t>Waste bin</t>
  </si>
  <si>
    <t>Држач тоалет папира</t>
  </si>
  <si>
    <t>Toilet paper holder</t>
  </si>
  <si>
    <t>Држач папирних убруса</t>
  </si>
  <si>
    <t>Paper towel holder</t>
  </si>
  <si>
    <t>Дозатор течног сапуна</t>
  </si>
  <si>
    <t>Fluid soap dozing unit</t>
  </si>
  <si>
    <t>Огледало прилагођено за особе са посебним потребама</t>
  </si>
  <si>
    <t>Mirror for people with special needs</t>
  </si>
  <si>
    <t>Набавка, транспорт и монтажа санитарне галантерије.</t>
  </si>
  <si>
    <t xml:space="preserve">Purchase, transport and installation of toilets accessories  
</t>
  </si>
  <si>
    <r>
      <t>m</t>
    </r>
    <r>
      <rPr>
        <vertAlign val="superscript"/>
        <sz val="10"/>
        <rFont val="Arial"/>
        <family val="2"/>
        <charset val="238"/>
      </rPr>
      <t>1</t>
    </r>
  </si>
  <si>
    <t>RAMP 2 - D6</t>
  </si>
  <si>
    <t>2.18</t>
  </si>
  <si>
    <t>A.I.11</t>
  </si>
  <si>
    <t>A.I.12</t>
  </si>
  <si>
    <t>C.III.4</t>
  </si>
  <si>
    <t>C.I.4</t>
  </si>
  <si>
    <t>VI</t>
  </si>
  <si>
    <t>OTHER WORKS</t>
  </si>
  <si>
    <t>C.VI.1</t>
  </si>
  <si>
    <t>C.V.2</t>
  </si>
  <si>
    <t>Набавка материјала, транспорт и бетонирање тампон слоја бетона испод темељне конструкције лифта C12/15, д=5 цм, а све према пројекту и детаљима. Обрачун по м3..</t>
  </si>
  <si>
    <t xml:space="preserve">Accessibility_Alesinac primary school building  / Приступачност-Алексинац Зграда Основне школе
</t>
  </si>
  <si>
    <t>TOILET CONSTRUCTION WORKS / РАДОВИ НА ИЗГРАДЊИ ТОАЛЕТА</t>
  </si>
  <si>
    <t>Section:  2C.  Civil Works / Грађевински  радови</t>
  </si>
  <si>
    <t>C.I.3</t>
  </si>
  <si>
    <t>C.II.6</t>
  </si>
  <si>
    <t>C.II.7</t>
  </si>
  <si>
    <t>C.II.8</t>
  </si>
  <si>
    <t>A.I.1</t>
  </si>
  <si>
    <t>A.I.2</t>
  </si>
  <si>
    <t>A.I.3</t>
  </si>
  <si>
    <t>A.I.4</t>
  </si>
  <si>
    <t>A.I.5</t>
  </si>
  <si>
    <t>A.I.6</t>
  </si>
  <si>
    <t>A.I.7</t>
  </si>
  <si>
    <t>A.I.8</t>
  </si>
  <si>
    <t>A.I.9</t>
  </si>
  <si>
    <t>A.I.10</t>
  </si>
  <si>
    <t>A.II.1</t>
  </si>
  <si>
    <t>A.II.2</t>
  </si>
  <si>
    <t>A.II.3</t>
  </si>
  <si>
    <t>A.II.4</t>
  </si>
  <si>
    <t>A.II.5</t>
  </si>
  <si>
    <t>A.II.6</t>
  </si>
  <si>
    <t>A.II.7</t>
  </si>
  <si>
    <t>A.II.8</t>
  </si>
  <si>
    <t>A.II.9</t>
  </si>
  <si>
    <t>A.II.10</t>
  </si>
  <si>
    <t>A.II.11</t>
  </si>
  <si>
    <t>Набавка и транспорт материјала и израда хидроизолације на очишћеним и опраним површинама са којих су уклоњене керамичке плочице и цементна кошуљица, преко плоче рампе, на откопаном делу унутрашњег зида, до висине од 10 цм изнад рампе, и на потпорном зиду рампе према ходнику, типа СикаЛастиц® 1К или слично.</t>
  </si>
  <si>
    <t>Supply, transportation of materials and fabrication of waterproofing on cleaned and washed surfaces from which ceramic tiles and cement liner have been removed, over the ramp plate, on the excavated part of the inner wall, up to a height of 10 cm above the ramp, and on the ramp retaining wall towards the SikaLastic type corridor ® 1K or similar.</t>
  </si>
  <si>
    <t>Nabavka i transport materijala i postavljanje reljefnog gumenog poda, sa kružnom ("bobičastom") teksturom reljefa, debljine 3 do 5 mm, u boji po izboru Korisnika, u svemu prema crtežima i detaljima u projektu. Ploče se lepe namenskim lepilom za novu cementnu košuljicu na rampi, u svemu prema uputstvu proizvođača.</t>
  </si>
  <si>
    <t>RAMP 1 - D5</t>
  </si>
  <si>
    <t>Supply, transportation of materials and placement of a relief rubber floor, with a circular ("berry") texture of reliefs, 3 to 5 mm thick, in the color of the user's choice, in accordance with the drawings and details of the project. The boards are glued with a special adhesive for the new cement liner on the ramp, according to the manufacturer's instructions.</t>
  </si>
  <si>
    <t xml:space="preserve">Набавка и транспорт материјала и бојење зидова у ходнику уљаном бојом у тону по избору Корисника, до висине од ~1,50 м од готовог пода. Све површине брусити, гипсовати, неутрализовати, импрегнирати и обојити у најмање два слоја, са максималним уједначавањем тона са суседним површинама. </t>
  </si>
  <si>
    <t xml:space="preserve">Supply, transportation of materials and painting of walls in the corridor in oil color in tone of the User's choice, up to a height of ~ 1.50 m from the finished floor. All surfaces should be sanded, plaster, neutralized, impregnated and painted in at least two layers, with the maximum harmonization of tone with adjacent surfaces.
</t>
  </si>
  <si>
    <t>Измене радијаторског грејања</t>
  </si>
  <si>
    <t>Radiator modification</t>
  </si>
  <si>
    <t>кол.
Qty</t>
  </si>
  <si>
    <t>Јед.
Unit</t>
  </si>
  <si>
    <t>бр.
No.</t>
  </si>
  <si>
    <t xml:space="preserve">ПРЕДМЕР И ПРЕДРАЧУН </t>
  </si>
  <si>
    <t>2.13.1</t>
  </si>
  <si>
    <t>2.2.3</t>
  </si>
  <si>
    <t>2.2.4</t>
  </si>
  <si>
    <t>2.3.2</t>
  </si>
  <si>
    <t>2.13.2</t>
  </si>
  <si>
    <t xml:space="preserve"> Приступачност_Зграда ОШ Љ.Николић Алексинац</t>
  </si>
  <si>
    <t>Accessibility_Building OŠ Lj.Nikolić Aleksinac</t>
  </si>
  <si>
    <t xml:space="preserve">Accessibility_Building OŠ Lj.Nikolić Aleksinac / Приступачност_Зграда ОШ Љ.Николић Алексинац
</t>
  </si>
  <si>
    <t>C: SUMMARY ARCHITECTURAL WORKS</t>
  </si>
  <si>
    <t>C.II.5</t>
  </si>
  <si>
    <t>C.II.4</t>
  </si>
  <si>
    <t>C.II.3</t>
  </si>
  <si>
    <t>C.II.2</t>
  </si>
  <si>
    <t>C.II.1</t>
  </si>
  <si>
    <t>EARTH WORKS</t>
  </si>
  <si>
    <t>l.s.</t>
  </si>
  <si>
    <t>C.I.2</t>
  </si>
  <si>
    <t>C.I.1</t>
  </si>
  <si>
    <t>PREPARATORY WORKS</t>
  </si>
  <si>
    <t>Опис радова</t>
  </si>
  <si>
    <t>ELECTRICAL POWER INSTALATIONS FOR TOILET</t>
  </si>
  <si>
    <t>E.II</t>
  </si>
  <si>
    <t>E.I</t>
  </si>
  <si>
    <t>ЕЛЕКТРОЕНЕРГЕТСКЕ ИНСТАЛАЦИЈЕ ЗА ТОАЛЕТ УКУПНО</t>
  </si>
  <si>
    <t>ELECTRICAL POWER INSTALATIONS FOR TOILET TOTAL</t>
  </si>
  <si>
    <t>compl</t>
  </si>
  <si>
    <t>Потребна мерења и испитивања са издавањем АТЕСТА и пуштањем инсталације у рад.</t>
  </si>
  <si>
    <t xml:space="preserve">Needed measuring and testing with ATTEST issuing and installation commissioning. </t>
  </si>
  <si>
    <t>3.13</t>
  </si>
  <si>
    <t>ПРИПРЕМНО-ЗАВРШНИ РАДОВИ</t>
  </si>
  <si>
    <t xml:space="preserve">PRELIMINARY AND FINISH WORKS </t>
  </si>
  <si>
    <t>Пуштање у рад и програмирање  СОС система, са провером исправности рада</t>
  </si>
  <si>
    <t>Commissioning and programing of SOS intercom system with checking of its correct functioning.</t>
  </si>
  <si>
    <t>3.8</t>
  </si>
  <si>
    <t>Набавка, испорука и надградна монтажа у тоалету за инвалиде са повезивањем на претходно постављене електричне инсталације, позивног тастера са канапом, за активирање звучног и светлосног сигнала.</t>
  </si>
  <si>
    <t xml:space="preserve">Supply, delivery, flush-wall mounting inside toilet and connecting to previously placed electrical installations of a activating unit for SOS intercom system, with cord-switch for activating SOS acoustic and luminous signals.  </t>
  </si>
  <si>
    <t>E.II.13</t>
  </si>
  <si>
    <t>Набавка, испорука и надградна монтажа у тоалету за инвалиде са повезивањем на претходно постављене електричне инсталације,  јединице за ресет СОС позивног система, са тастером за ресет црвене сигналне лампе и звучног сигнла.</t>
  </si>
  <si>
    <t>A</t>
  </si>
  <si>
    <t>ARCHITECTURAL WORKS</t>
  </si>
  <si>
    <t>Section:  A.  Architectural Works / Архитектонски радови</t>
  </si>
  <si>
    <t>C.II.9</t>
  </si>
  <si>
    <t>C.III.3</t>
  </si>
  <si>
    <t>C.III.5</t>
  </si>
  <si>
    <t>A.II.12</t>
  </si>
  <si>
    <t>A.III.1</t>
  </si>
  <si>
    <t>A.III.2</t>
  </si>
  <si>
    <t>A.III.3</t>
  </si>
  <si>
    <t>A.III.4</t>
  </si>
  <si>
    <t>A.III.5</t>
  </si>
  <si>
    <t>A.III.6</t>
  </si>
  <si>
    <t>A.III.7</t>
  </si>
  <si>
    <t>A.III.8</t>
  </si>
  <si>
    <t>A.IV.1</t>
  </si>
  <si>
    <t>A.IV.2</t>
  </si>
  <si>
    <t>A.IV.3</t>
  </si>
  <si>
    <t>A.IV.4</t>
  </si>
  <si>
    <t>A.IV.5</t>
  </si>
  <si>
    <t>A.IV.6</t>
  </si>
  <si>
    <t>A.IV.7</t>
  </si>
  <si>
    <t>A.IV.8</t>
  </si>
  <si>
    <t>A.IV.9</t>
  </si>
  <si>
    <t>A.IV.10</t>
  </si>
  <si>
    <t>A.IV.11</t>
  </si>
  <si>
    <t>A.IV.12</t>
  </si>
  <si>
    <t>A.V.1</t>
  </si>
  <si>
    <t>A.V.2</t>
  </si>
  <si>
    <t>A.V.3</t>
  </si>
  <si>
    <t>A.V.4</t>
  </si>
  <si>
    <t>A.I</t>
  </si>
  <si>
    <t>A.II</t>
  </si>
  <si>
    <t>A.III</t>
  </si>
  <si>
    <t>A.IV</t>
  </si>
  <si>
    <t>A.V</t>
  </si>
  <si>
    <r>
      <t>БРЗИНА</t>
    </r>
    <r>
      <rPr>
        <sz val="10"/>
        <rFont val="Arial"/>
        <family val="2"/>
      </rPr>
      <t>: 1 м/с, VVVF регулисана</t>
    </r>
  </si>
  <si>
    <r>
      <rPr>
        <b/>
        <sz val="10"/>
        <rFont val="Arial"/>
        <family val="2"/>
      </rPr>
      <t>TRAVEL SPEED</t>
    </r>
    <r>
      <rPr>
        <sz val="10"/>
        <rFont val="Arial"/>
        <family val="2"/>
      </rPr>
      <t>: 1.0 m/s, VVVF</t>
    </r>
  </si>
  <si>
    <r>
      <rPr>
        <b/>
        <sz val="10"/>
        <rFont val="Arial"/>
        <family val="2"/>
      </rPr>
      <t>НОСИВОСТ</t>
    </r>
    <r>
      <rPr>
        <sz val="10"/>
        <rFont val="Arial"/>
        <family val="2"/>
      </rPr>
      <t>: 630 кг - 8 путника</t>
    </r>
  </si>
  <si>
    <r>
      <rPr>
        <b/>
        <sz val="10"/>
        <rFont val="Arial"/>
        <family val="2"/>
      </rPr>
      <t>CAPACITY</t>
    </r>
    <r>
      <rPr>
        <sz val="10"/>
        <rFont val="Arial"/>
        <family val="2"/>
      </rPr>
      <t>: 630 kg - 8 passengers</t>
    </r>
  </si>
  <si>
    <r>
      <rPr>
        <b/>
        <sz val="10"/>
        <rFont val="Arial"/>
        <family val="2"/>
      </rPr>
      <t>НАМЕНА</t>
    </r>
    <r>
      <rPr>
        <sz val="10"/>
        <rFont val="Arial"/>
        <family val="2"/>
      </rPr>
      <t>: превоз путника</t>
    </r>
  </si>
  <si>
    <r>
      <rPr>
        <b/>
        <sz val="10"/>
        <rFont val="Arial"/>
        <family val="2"/>
      </rPr>
      <t>PURPOSE</t>
    </r>
    <r>
      <rPr>
        <sz val="10"/>
        <rFont val="Arial"/>
        <family val="2"/>
      </rPr>
      <t>: Passenger transportation</t>
    </r>
  </si>
  <si>
    <r>
      <rPr>
        <b/>
        <sz val="10"/>
        <rFont val="Arial"/>
        <family val="2"/>
      </rPr>
      <t>ВРСТА ЛИФТА</t>
    </r>
    <r>
      <rPr>
        <sz val="10"/>
        <rFont val="Arial"/>
        <family val="2"/>
      </rPr>
      <t>: електрични лифт</t>
    </r>
  </si>
  <si>
    <r>
      <rPr>
        <b/>
        <sz val="10"/>
        <rFont val="Arial"/>
        <family val="2"/>
      </rPr>
      <t>TYPE</t>
    </r>
    <r>
      <rPr>
        <sz val="10"/>
        <rFont val="Arial"/>
        <family val="2"/>
      </rPr>
      <t>: Traction elevator</t>
    </r>
  </si>
  <si>
    <r>
      <rPr>
        <b/>
        <sz val="10"/>
        <rFont val="Arial"/>
        <family val="2"/>
      </rPr>
      <t>БРОЈ ЛИФТОВА</t>
    </r>
    <r>
      <rPr>
        <sz val="10"/>
        <rFont val="Arial"/>
        <family val="2"/>
      </rPr>
      <t>: 1</t>
    </r>
  </si>
  <si>
    <r>
      <rPr>
        <b/>
        <sz val="10"/>
        <rFont val="Arial"/>
        <family val="2"/>
      </rPr>
      <t>NUMBER OF ELEVATORS</t>
    </r>
    <r>
      <rPr>
        <sz val="10"/>
        <rFont val="Arial"/>
        <family val="2"/>
      </rPr>
      <t>: 1</t>
    </r>
  </si>
  <si>
    <t>Опис позиције</t>
  </si>
  <si>
    <t>Total Radiator modification</t>
  </si>
  <si>
    <t>ls</t>
  </si>
  <si>
    <t>Обрачун паушално</t>
  </si>
  <si>
    <t>Billing by lumpsum</t>
  </si>
  <si>
    <t>Supply, material transport and installation of horizontal galvanized gutters.</t>
  </si>
  <si>
    <t>Набавка материјала и постављање водоравних олука од поцинкованог лима.</t>
  </si>
  <si>
    <t>2.2.2</t>
  </si>
  <si>
    <t xml:space="preserve">Supply, delivery, flush-wall mounting inside toilet for the disabled and connecting to previously placed electrical installations of a resseting unit for SOS intercom system with push-button for resseting SOS acoustic and luminous signals. </t>
  </si>
  <si>
    <t>E.II.12</t>
  </si>
  <si>
    <t xml:space="preserve">pcs </t>
  </si>
  <si>
    <t>Набавка, испорука и надградна монтажа изван тоалета за инвалиде са повезивањем на претходно постављене електричне инсталације, напојне јединице СОС позивног система, са црвеном сигналном лампом и звучним сигналом.</t>
  </si>
  <si>
    <t xml:space="preserve">Supply, delivery, flush-wall mounting outside toilet for the disabled and connecting to previously placed electrical installations of a supply unit for SOS intercom system with red signal lamp and acoustic signal.  </t>
  </si>
  <si>
    <t>E.II.11</t>
  </si>
  <si>
    <t>m</t>
  </si>
  <si>
    <t>Ø16</t>
  </si>
  <si>
    <t>Набавка и полагање безхалогеног самогасивог заштитног црева</t>
  </si>
  <si>
    <t>Supply and assembling halogen free self-extinguishing conduit</t>
  </si>
  <si>
    <t>E.II.10</t>
  </si>
  <si>
    <t xml:space="preserve">Supply, delivery and workmanship of signaling installation for SOS intercom system inside toilet for the disabled by cable  J-H(St)H 2x2x0,8 </t>
  </si>
  <si>
    <t>E.II.9</t>
  </si>
  <si>
    <t xml:space="preserve">Supply, delivery and workmanship of electrical installation for SOS intercom system outside toilet for the disabled by cable  N2XH-J 3x1,5 mm2  which is laid in the walls under mortar. </t>
  </si>
  <si>
    <t>E.II.8</t>
  </si>
  <si>
    <r>
      <t>Supply, delivery, assembly and connecting to previously placed installations of a double-pole rocket switch 16A, 230V</t>
    </r>
    <r>
      <rPr>
        <sz val="10"/>
        <rFont val="Arial"/>
        <family val="2"/>
        <charset val="238"/>
      </rPr>
      <t xml:space="preserve">, </t>
    </r>
  </si>
  <si>
    <t>3.6</t>
  </si>
  <si>
    <t>E.II.7</t>
  </si>
  <si>
    <t>E.II.6</t>
  </si>
  <si>
    <t>Supply, delivery, assembly and connecting to previously placed installations of a single-pole switch 10A, 230VAC</t>
  </si>
  <si>
    <t>E.II.5</t>
  </si>
  <si>
    <t>3.5</t>
  </si>
  <si>
    <t>E.II.4</t>
  </si>
  <si>
    <t>N2XH-J-3x2.5 mm2</t>
  </si>
  <si>
    <t>N2XH-J-3x1.5 mm2</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</si>
  <si>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 за напајање електричних инсталација у тоалету за особе са инвалидитетом. Ожичење треба извести од разводне кутије испред тоалета, на претходно одређеном струјном кругу за напајање инсталације у тоалету.</t>
  </si>
  <si>
    <t>Supply and assembling at both ends of multicore cables, with halogen free and self-extinguishing insulation, including terminal and junction boxes, cable through and supports, all necessary accesories including empty conduits where is used, for supplying electrical installation in toilet  for the disabled. Wiring shall be done starting from junction box outside toilet previosly detected for supplying electrical installation in toilet.</t>
  </si>
  <si>
    <t>E.II.3</t>
  </si>
  <si>
    <t xml:space="preserve">POWER SUPPLY INSTALLATION OF THE LIGHTING AND OUTLETS </t>
  </si>
  <si>
    <t>E.II.2</t>
  </si>
  <si>
    <t>E.II.1</t>
  </si>
  <si>
    <t>ЕЛЕКТРОЕНЕРГЕТСКЕ ИНСТАЛАЦИЈЕ ЗА ТОАЛЕТ</t>
  </si>
  <si>
    <t>ELECTRICAL POWER INSTALLATIONS FOR LIFT TOTAL</t>
  </si>
  <si>
    <t>E.I.12</t>
  </si>
  <si>
    <t xml:space="preserve">Supply, delivery and assembly of cross run clamps for flat wires according to  SRPS N.B4.936 standard </t>
  </si>
  <si>
    <t>3.10.4</t>
  </si>
  <si>
    <t>E.I.11</t>
  </si>
  <si>
    <t xml:space="preserve">Workmanship of joint of  Fe/Zn strip with metal structure. It is done by welding, minimal length of weld is 50mm. After execution of the joint, all damaged spots are to be coated by protective coating against corrosion.  </t>
  </si>
  <si>
    <t>3.10.5</t>
  </si>
  <si>
    <t>E.I.10</t>
  </si>
  <si>
    <t xml:space="preserve">Supply, delivery and mounting of closed spark gap  Imax=100kA (8/20µs) on inner wall of lift pit. Spark gap is connected to  Fe/Zn strip 25х4mm inside lift pit. </t>
  </si>
  <si>
    <t>3.10.3</t>
  </si>
  <si>
    <t>E.I.9</t>
  </si>
  <si>
    <t xml:space="preserve">Supply, delivery and mounting of Fe/Zn strip 25х4mm on the roof top and inside the lift pit. </t>
  </si>
  <si>
    <t>3.10.2</t>
  </si>
  <si>
    <t>E.I.8</t>
  </si>
  <si>
    <t xml:space="preserve">Supply, delivery and assambly of terminal for sheet metal for Fe/Zn strip 25х4mm according to SRPS N.B4.908 standard. </t>
  </si>
  <si>
    <t>E.I.7</t>
  </si>
  <si>
    <t xml:space="preserve">Supply, delivery and assembly of cross run clamps for flat wires according to  SRPS N.B4.936 standard , in the box with sealing. </t>
  </si>
  <si>
    <t>E.I.6</t>
  </si>
  <si>
    <t xml:space="preserve">Supply, delivery and placement of  Fe/Zn strip 25х4mm into previously prepared soil. </t>
  </si>
  <si>
    <t>E.I.5</t>
  </si>
  <si>
    <t xml:space="preserve">Supply, delivery and soil embedding the rod earth electrode into previously prepared soil. Rod earth electrode is made of hot galvanized steel  Ø2.5" and it is  3m long (similar to SRPS N.B4.943-3000) with extension for connecting strip conductor.   </t>
  </si>
  <si>
    <t>E.I.4</t>
  </si>
  <si>
    <t>m3</t>
  </si>
  <si>
    <t>Hand excavation of III category earth in the area of 1m2 and depth of 0.6m for probe penetration and laying of  Fe/Zn strip in earth from rod earth electrode to lift pit. Excavated earth shall be thrown out of the pit. After work completion the backfilling of excavated soil shall be done, as well as compacting in layers.  Measurement by m3 of earth.</t>
  </si>
  <si>
    <t>E.I.3</t>
  </si>
  <si>
    <t xml:space="preserve">INSTALLATION OF EARTHING AND EQUALIZATION OF POTENTIAL </t>
  </si>
  <si>
    <t xml:space="preserve">N2XH-Ј 5x4mm2 </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</si>
  <si>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t>
  </si>
  <si>
    <t xml:space="preserve">Supply and assembling at both ends of multicore cables, with halogen free and self-extinguishing insulation, including terminal and junction boxes, cable through and supports, all necessary accesories including empty conduits where is used </t>
  </si>
  <si>
    <t>E.I.2</t>
  </si>
  <si>
    <t>НАПОЈНИ КАБЛ</t>
  </si>
  <si>
    <t>SUPPLY CABLES</t>
  </si>
  <si>
    <t>cmpl.</t>
  </si>
  <si>
    <t xml:space="preserve"> - miniature circuit breaker for protection of electrical circuits from overload and short circuits , 3-pole, Amperage 20А, breaking capacity 6kA, tripping characteristics C - psc.1</t>
  </si>
  <si>
    <t>Главни разводни орман ГРО                          Измене у постојећем главном разводном орману ГРО у приземљу:</t>
  </si>
  <si>
    <t>Main distribution board GRO
Making changes in the existing main distribution board GRO on the Ground floor:</t>
  </si>
  <si>
    <t xml:space="preserve">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
</t>
  </si>
  <si>
    <t>Све следеће позиције обухватају: сав употребљени материјал са растуром, припремно-завршним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</si>
  <si>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Procurement, transport and installation of PPR water supply pipes including all necessary fittings, supports, insulation and protection                                     
Calculation per m of length of installed water supply network.</t>
  </si>
  <si>
    <t>Набавка, транспорт и уградња водоводних ППР цеви укључујући сав потребан фитинг и спојни материјал, ослонце, изолацију и заштиту.
Обрачун по метру дужном монтиране водоводне мреже.</t>
  </si>
  <si>
    <t>4.3.1.
4.3.2.</t>
  </si>
  <si>
    <t xml:space="preserve">Supply and installation of built-in gate(stop) valves.                       </t>
  </si>
  <si>
    <t>Набавка, транспорт и уградња пропусних вентила.</t>
  </si>
  <si>
    <t>4.3.3.</t>
  </si>
  <si>
    <t>4.5.6.</t>
  </si>
  <si>
    <t xml:space="preserve">Supply and installation of angle ball valves.                              </t>
  </si>
  <si>
    <t>Набавка, транспорт и уградња ЕК вентила.</t>
  </si>
  <si>
    <t>4.5.7.</t>
  </si>
  <si>
    <t>4.3.7.</t>
  </si>
  <si>
    <t>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t>
  </si>
  <si>
    <t>Све следеће позиције обухватају: сав употребљени материјал са растуром, припремно завршни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</si>
  <si>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4.4.1.</t>
  </si>
  <si>
    <t>Procurement, transport and installation of wastewater PPHT pipes including all necessary fittings, supports and protection.
Calculation per m of length of installed sewerage network.</t>
  </si>
  <si>
    <t>Набавка, траснпорт и монтажа ППХТ канализационих цеви укључујући све неопходне фазонске комаде, ослонце и заштиту. 
Обрачун по метру дужном монтиране канализационе мреже.</t>
  </si>
  <si>
    <t>4.4.2.</t>
  </si>
  <si>
    <t xml:space="preserve">Purchase, transport and installation of floor drains. </t>
  </si>
  <si>
    <t xml:space="preserve">Набавка, транспорт и монтажа подног сливника. 
</t>
  </si>
  <si>
    <t>4.4.6.</t>
  </si>
  <si>
    <t xml:space="preserve">For all the following items demolition, breaking, cutting and dismantling shall include: protection, debris removal, debris handling to loading and dumping areas approved by local authorities, protecting the existing adjacent structures, making good all surrounding, etc. For items which Beneficiary/Supervisor will decide to keep and store them, the price shall include loading, transporting, unloading and storing them at the place up to 5 km distance. </t>
  </si>
  <si>
    <t>За све следеће позиције рушење, ломљење, сечење и демонтажа укључује: заштиту, уклањање отпадака, руковање смећем на утоварним и одлагалишним површинама које су одобриле локалне власти, заштиту постојећих суседних грађевина, поправљање околине итд. За предмете које корисник / Надзорни орган одлучи да чува и складишти, у цену ће бити укључено утовар, транспорт, истовар и складиштење на месту удаљеном до 5 км.</t>
  </si>
  <si>
    <t>4.5.1.</t>
  </si>
  <si>
    <t>Purchase and installation of a complete  console toilet bowl with a built-in cistern.        Calculation per set.</t>
  </si>
  <si>
    <t>Набавка и монтажа комплет конзолне WЦ шоље са уградбеним водокотлићем. 
Обрачун по комплету.</t>
  </si>
  <si>
    <t>4.5.2.</t>
  </si>
  <si>
    <t>Purchase, transport and  installation of washbasins made of faience.  Calculation per set.</t>
  </si>
  <si>
    <t xml:space="preserve">Набавка, транспорт и монтажа умиваоника од фајанса. 
Обрачун по комплету.. </t>
  </si>
  <si>
    <t>4.5.3.</t>
  </si>
  <si>
    <t xml:space="preserve"> Purchase, transfer and installation of a complete toilet for people with special needs. Calculation per set.</t>
  </si>
  <si>
    <t>Набавка, пренос и монтажа комплетног WЦ-а за особе с посебним потребама.
Обрачун по комплету.</t>
  </si>
  <si>
    <t>4.5.4.</t>
  </si>
  <si>
    <t>Purchase, transfer and installation of a complete washbasin for people with special needs.
Calculation per set.</t>
  </si>
  <si>
    <t>Набавка, пренос и монтажа комплетног умиваоника за особе с посебним потребама.
Обрачун по комплету.</t>
  </si>
  <si>
    <t>4.5.5.</t>
  </si>
  <si>
    <t>4.3.6.</t>
  </si>
  <si>
    <t>4.3.4.</t>
  </si>
  <si>
    <t>4.3.5.</t>
  </si>
  <si>
    <t>4.4.3.</t>
  </si>
  <si>
    <t>Connecting a new installation to an existing water supply system.</t>
  </si>
  <si>
    <t>Connecting a new installation to an existing sewerage system.</t>
  </si>
  <si>
    <t xml:space="preserve">Marking out and measuring off the points for excavation on a terrain, postioning of all structures and all syrvey  work needed for sucessful execution of all works that are part of BoQ.                                                         </t>
  </si>
  <si>
    <t xml:space="preserve">Обележавање преломих тачака за ископе, положаје нових конструкција и сви геодетски радови потребни за успешно извршење свих пројектом предвиђених радова                                                   </t>
  </si>
  <si>
    <t xml:space="preserve">Unit Rate (RSD) / Цена по јединици мере (RSD)  </t>
  </si>
  <si>
    <t xml:space="preserve">Amount (RSD) / Укупно (RSD)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</si>
</sst>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0;[Red]0.00"/>
    <numFmt numFmtId="165" formatCode="0.0"/>
    <numFmt numFmtId="166" formatCode="#,##0.0"/>
    <numFmt numFmtId="167" formatCode="_-* #,##0.00\ _D_i_n_-;\-* #,##0.00\ _D_i_n_-;_-* &quot;-&quot;??\ _D_i_n_-;_-@_-"/>
    <numFmt numFmtId="168" formatCode="00"/>
    <numFmt numFmtId="169" formatCode="&quot;M&quot;\.0"/>
    <numFmt numFmtId="170" formatCode="#.##"/>
    <numFmt numFmtId="171" formatCode="_(* #,##0_);_(* \(#,##0\);_(* &quot;-&quot;??_);_(@_)"/>
  </numFmts>
  <fonts count="87">
    <font>
      <sz val="11"/>
      <color theme="1"/>
      <name val="Calibri"/>
      <family val="2"/>
      <charset val="238"/>
      <scheme val="minor"/>
    </font>
    <font>
      <sz val="11"/>
      <color indexed="8"/>
      <name val="Calibri"/>
      <family val="2"/>
    </font>
    <font>
      <sz val="10"/>
      <name val="Arial"/>
      <family val="2"/>
    </font>
    <font>
      <b/>
      <sz val="10"/>
      <name val="Arial"/>
      <family val="2"/>
    </font>
    <font>
      <b/>
      <sz val="11"/>
      <name val="Arial"/>
      <family val="2"/>
    </font>
    <font>
      <sz val="11"/>
      <name val="Arial"/>
      <family val="2"/>
    </font>
    <font>
      <sz val="10"/>
      <name val="Helv"/>
    </font>
    <font>
      <b/>
      <sz val="11"/>
      <name val="Arial"/>
      <family val="2"/>
      <charset val="238"/>
    </font>
    <font>
      <sz val="11"/>
      <name val="Calibri"/>
      <family val="2"/>
    </font>
    <font>
      <b/>
      <sz val="11"/>
      <color indexed="8"/>
      <name val="Calibri"/>
      <family val="2"/>
      <charset val="238"/>
    </font>
    <font>
      <b/>
      <sz val="11"/>
      <name val="Calibri"/>
      <family val="2"/>
      <charset val="238"/>
    </font>
    <font>
      <sz val="10"/>
      <color indexed="10"/>
      <name val="Arial"/>
      <family val="2"/>
    </font>
    <font>
      <vertAlign val="superscript"/>
      <sz val="10"/>
      <name val="Arial"/>
      <family val="2"/>
    </font>
    <font>
      <sz val="10"/>
      <color indexed="8"/>
      <name val="Arial"/>
      <family val="2"/>
    </font>
    <font>
      <b/>
      <sz val="18"/>
      <name val="Arial"/>
      <family val="2"/>
      <charset val="204"/>
    </font>
    <font>
      <b/>
      <sz val="16"/>
      <name val="Arial"/>
      <family val="2"/>
      <charset val="204"/>
    </font>
    <font>
      <sz val="16"/>
      <name val="Arial"/>
      <family val="2"/>
    </font>
    <font>
      <b/>
      <sz val="14"/>
      <name val="Arial"/>
      <family val="2"/>
      <charset val="204"/>
    </font>
    <font>
      <sz val="10"/>
      <name val="Arial"/>
      <family val="2"/>
      <charset val="204"/>
    </font>
    <font>
      <b/>
      <sz val="11"/>
      <name val="Arial"/>
      <family val="2"/>
      <charset val="204"/>
    </font>
    <font>
      <b/>
      <sz val="11"/>
      <name val="MAC C Swiss"/>
      <family val="2"/>
    </font>
    <font>
      <sz val="8"/>
      <name val="Calibri"/>
      <family val="2"/>
      <charset val="238"/>
    </font>
    <font>
      <sz val="12"/>
      <name val="Times New Roman"/>
      <family val="1"/>
    </font>
    <font>
      <sz val="11"/>
      <color indexed="8"/>
      <name val="Arial"/>
      <family val="2"/>
    </font>
    <font>
      <sz val="10"/>
      <name val="Arial"/>
      <family val="2"/>
      <charset val="238"/>
    </font>
    <font>
      <sz val="11"/>
      <color indexed="10"/>
      <name val="Calibri"/>
      <family val="2"/>
      <charset val="238"/>
    </font>
    <font>
      <sz val="10"/>
      <color indexed="10"/>
      <name val="Arial"/>
      <family val="2"/>
      <charset val="238"/>
    </font>
    <font>
      <b/>
      <sz val="10"/>
      <color indexed="8"/>
      <name val="Arial"/>
      <family val="2"/>
    </font>
    <font>
      <sz val="11"/>
      <name val="Arial"/>
      <family val="2"/>
      <charset val="204"/>
    </font>
    <font>
      <b/>
      <sz val="11"/>
      <color indexed="10"/>
      <name val="Arial"/>
      <family val="2"/>
    </font>
    <font>
      <b/>
      <sz val="14"/>
      <name val="Arial"/>
      <family val="2"/>
    </font>
    <font>
      <b/>
      <sz val="12"/>
      <name val="Arial"/>
      <family val="2"/>
      <charset val="204"/>
    </font>
    <font>
      <sz val="11"/>
      <name val="Arial Narrow"/>
      <family val="2"/>
      <charset val="238"/>
    </font>
    <font>
      <sz val="11"/>
      <name val="Calibri"/>
      <family val="2"/>
      <charset val="238"/>
    </font>
    <font>
      <vertAlign val="superscript"/>
      <sz val="10"/>
      <name val="Arial"/>
      <family val="2"/>
      <charset val="238"/>
    </font>
    <font>
      <sz val="11"/>
      <color indexed="8"/>
      <name val="Calibri"/>
      <family val="2"/>
      <charset val="238"/>
    </font>
    <font>
      <b/>
      <sz val="11"/>
      <color indexed="8"/>
      <name val="Arial"/>
      <family val="2"/>
      <charset val="238"/>
    </font>
    <font>
      <b/>
      <sz val="11"/>
      <color indexed="8"/>
      <name val="Calibri"/>
      <family val="2"/>
      <charset val="238"/>
    </font>
    <font>
      <b/>
      <sz val="11"/>
      <color indexed="8"/>
      <name val="Arial"/>
      <family val="2"/>
    </font>
    <font>
      <sz val="11"/>
      <color indexed="8"/>
      <name val="Arial"/>
      <family val="2"/>
    </font>
    <font>
      <sz val="10"/>
      <color indexed="8"/>
      <name val="Arial"/>
      <family val="2"/>
    </font>
    <font>
      <sz val="10"/>
      <color indexed="10"/>
      <name val="Arial"/>
      <family val="2"/>
    </font>
    <font>
      <sz val="10"/>
      <color indexed="10"/>
      <name val="Arial"/>
      <family val="2"/>
      <charset val="238"/>
    </font>
    <font>
      <b/>
      <sz val="10"/>
      <color indexed="10"/>
      <name val="Arial"/>
      <family val="2"/>
    </font>
    <font>
      <sz val="14"/>
      <color indexed="8"/>
      <name val="Arial"/>
      <family val="2"/>
    </font>
    <font>
      <sz val="11"/>
      <color indexed="10"/>
      <name val="Calibri"/>
      <family val="2"/>
      <charset val="238"/>
    </font>
    <font>
      <sz val="12"/>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2"/>
      <color indexed="12"/>
      <name val="Arial"/>
      <family val="2"/>
      <charset val="238"/>
    </font>
    <font>
      <sz val="11"/>
      <color indexed="62"/>
      <name val="Calibri"/>
      <family val="2"/>
      <charset val="238"/>
    </font>
    <font>
      <sz val="11"/>
      <color indexed="52"/>
      <name val="Calibri"/>
      <family val="2"/>
      <charset val="238"/>
    </font>
    <font>
      <sz val="11"/>
      <color indexed="60"/>
      <name val="Calibri"/>
      <family val="2"/>
      <charset val="238"/>
    </font>
    <font>
      <sz val="12"/>
      <name val="Arial"/>
      <family val="2"/>
      <charset val="238"/>
    </font>
    <font>
      <sz val="12"/>
      <name val="Arial"/>
      <family val="2"/>
      <charset val="204"/>
    </font>
    <font>
      <b/>
      <sz val="11"/>
      <color indexed="63"/>
      <name val="Calibri"/>
      <family val="2"/>
      <charset val="238"/>
    </font>
    <font>
      <b/>
      <sz val="18"/>
      <color indexed="56"/>
      <name val="Cambria"/>
      <family val="2"/>
      <charset val="238"/>
    </font>
    <font>
      <sz val="10"/>
      <color indexed="8"/>
      <name val="Arial"/>
      <family val="2"/>
    </font>
    <font>
      <sz val="14"/>
      <color indexed="8"/>
      <name val="Arial"/>
      <family val="2"/>
    </font>
    <font>
      <sz val="11"/>
      <color theme="1"/>
      <name val="Calibri"/>
      <family val="2"/>
      <scheme val="minor"/>
    </font>
    <font>
      <sz val="12"/>
      <color rgb="FF006100"/>
      <name val="Times New Roman"/>
      <family val="2"/>
      <charset val="238"/>
    </font>
    <font>
      <sz val="11"/>
      <color theme="1"/>
      <name val="Calibri"/>
      <family val="2"/>
      <charset val="238"/>
      <scheme val="minor"/>
    </font>
    <font>
      <sz val="11"/>
      <color theme="1"/>
      <name val="Arial"/>
      <family val="2"/>
      <charset val="238"/>
    </font>
    <font>
      <b/>
      <sz val="11"/>
      <color theme="1"/>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11"/>
        <bgColor indexed="64"/>
      </patternFill>
    </fill>
    <fill>
      <patternFill patternType="solid">
        <fgColor indexed="9"/>
        <bgColor indexed="64"/>
      </patternFill>
    </fill>
    <fill>
      <patternFill patternType="solid">
        <fgColor indexed="9"/>
        <bgColor indexed="8"/>
      </patternFill>
    </fill>
    <fill>
      <patternFill patternType="solid">
        <fgColor indexed="42"/>
        <bgColor indexed="64"/>
      </patternFill>
    </fill>
    <fill>
      <patternFill patternType="solid">
        <fgColor rgb="FFC6EFCE"/>
      </patternFill>
    </fill>
  </fills>
  <borders count="3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8"/>
      </left>
      <right style="thin">
        <color indexed="8"/>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s>
  <cellStyleXfs count="471">
    <xf numFmtId="0" fontId="0" fillId="0" borderId="0"/>
    <xf numFmtId="0" fontId="35"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35"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35"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35"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35"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35"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35"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35"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5"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5"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35"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35"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3" fillId="12" borderId="0" applyNumberFormat="0" applyBorder="0" applyAlignment="0" applyProtection="0"/>
    <xf numFmtId="0" fontId="62" fillId="12" borderId="0" applyNumberFormat="0" applyBorder="0" applyAlignment="0" applyProtection="0"/>
    <xf numFmtId="0" fontId="62" fillId="12" borderId="0" applyNumberFormat="0" applyBorder="0" applyAlignment="0" applyProtection="0"/>
    <xf numFmtId="0" fontId="62" fillId="12" borderId="0" applyNumberFormat="0" applyBorder="0" applyAlignment="0" applyProtection="0"/>
    <xf numFmtId="0" fontId="62" fillId="12" borderId="0" applyNumberFormat="0" applyBorder="0" applyAlignment="0" applyProtection="0"/>
    <xf numFmtId="0" fontId="62" fillId="12" borderId="0" applyNumberFormat="0" applyBorder="0" applyAlignment="0" applyProtection="0"/>
    <xf numFmtId="0" fontId="62" fillId="12" borderId="0" applyNumberFormat="0" applyBorder="0" applyAlignment="0" applyProtection="0"/>
    <xf numFmtId="0" fontId="62" fillId="12" borderId="0" applyNumberFormat="0" applyBorder="0" applyAlignment="0" applyProtection="0"/>
    <xf numFmtId="0" fontId="62" fillId="12" borderId="0" applyNumberFormat="0" applyBorder="0" applyAlignment="0" applyProtection="0"/>
    <xf numFmtId="0" fontId="63" fillId="9"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63" fillId="10"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3"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3"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3" fillId="15" borderId="0" applyNumberFormat="0" applyBorder="0" applyAlignment="0" applyProtection="0"/>
    <xf numFmtId="0" fontId="62" fillId="15" borderId="0" applyNumberFormat="0" applyBorder="0" applyAlignment="0" applyProtection="0"/>
    <xf numFmtId="0" fontId="62" fillId="15" borderId="0" applyNumberFormat="0" applyBorder="0" applyAlignment="0" applyProtection="0"/>
    <xf numFmtId="0" fontId="62" fillId="15" borderId="0" applyNumberFormat="0" applyBorder="0" applyAlignment="0" applyProtection="0"/>
    <xf numFmtId="0" fontId="62" fillId="15" borderId="0" applyNumberFormat="0" applyBorder="0" applyAlignment="0" applyProtection="0"/>
    <xf numFmtId="0" fontId="62" fillId="15" borderId="0" applyNumberFormat="0" applyBorder="0" applyAlignment="0" applyProtection="0"/>
    <xf numFmtId="0" fontId="62" fillId="15" borderId="0" applyNumberFormat="0" applyBorder="0" applyAlignment="0" applyProtection="0"/>
    <xf numFmtId="0" fontId="62" fillId="15" borderId="0" applyNumberFormat="0" applyBorder="0" applyAlignment="0" applyProtection="0"/>
    <xf numFmtId="0" fontId="62" fillId="15" borderId="0" applyNumberFormat="0" applyBorder="0" applyAlignment="0" applyProtection="0"/>
    <xf numFmtId="0" fontId="63" fillId="16" borderId="0" applyNumberFormat="0" applyBorder="0" applyAlignment="0" applyProtection="0"/>
    <xf numFmtId="0" fontId="62" fillId="16" borderId="0" applyNumberFormat="0" applyBorder="0" applyAlignment="0" applyProtection="0"/>
    <xf numFmtId="0" fontId="62" fillId="16" borderId="0" applyNumberFormat="0" applyBorder="0" applyAlignment="0" applyProtection="0"/>
    <xf numFmtId="0" fontId="62" fillId="16" borderId="0" applyNumberFormat="0" applyBorder="0" applyAlignment="0" applyProtection="0"/>
    <xf numFmtId="0" fontId="62" fillId="16" borderId="0" applyNumberFormat="0" applyBorder="0" applyAlignment="0" applyProtection="0"/>
    <xf numFmtId="0" fontId="62" fillId="16" borderId="0" applyNumberFormat="0" applyBorder="0" applyAlignment="0" applyProtection="0"/>
    <xf numFmtId="0" fontId="62" fillId="16" borderId="0" applyNumberFormat="0" applyBorder="0" applyAlignment="0" applyProtection="0"/>
    <xf numFmtId="0" fontId="62" fillId="16" borderId="0" applyNumberFormat="0" applyBorder="0" applyAlignment="0" applyProtection="0"/>
    <xf numFmtId="0" fontId="62" fillId="16" borderId="0" applyNumberFormat="0" applyBorder="0" applyAlignment="0" applyProtection="0"/>
    <xf numFmtId="0" fontId="63" fillId="17"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3"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3"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3" fillId="19" borderId="0" applyNumberFormat="0" applyBorder="0" applyAlignment="0" applyProtection="0"/>
    <xf numFmtId="0" fontId="62" fillId="19" borderId="0" applyNumberFormat="0" applyBorder="0" applyAlignment="0" applyProtection="0"/>
    <xf numFmtId="0" fontId="62" fillId="19" borderId="0" applyNumberFormat="0" applyBorder="0" applyAlignment="0" applyProtection="0"/>
    <xf numFmtId="0" fontId="62" fillId="19" borderId="0" applyNumberFormat="0" applyBorder="0" applyAlignment="0" applyProtection="0"/>
    <xf numFmtId="0" fontId="62" fillId="19" borderId="0" applyNumberFormat="0" applyBorder="0" applyAlignment="0" applyProtection="0"/>
    <xf numFmtId="0" fontId="62" fillId="19" borderId="0" applyNumberFormat="0" applyBorder="0" applyAlignment="0" applyProtection="0"/>
    <xf numFmtId="0" fontId="62" fillId="19" borderId="0" applyNumberFormat="0" applyBorder="0" applyAlignment="0" applyProtection="0"/>
    <xf numFmtId="0" fontId="62" fillId="19" borderId="0" applyNumberFormat="0" applyBorder="0" applyAlignment="0" applyProtection="0"/>
    <xf numFmtId="0" fontId="62" fillId="19" borderId="0" applyNumberFormat="0" applyBorder="0" applyAlignment="0" applyProtection="0"/>
    <xf numFmtId="0" fontId="64" fillId="3" borderId="0" applyNumberFormat="0" applyBorder="0" applyAlignment="0" applyProtection="0"/>
    <xf numFmtId="0" fontId="52" fillId="3" borderId="0" applyNumberFormat="0" applyBorder="0" applyAlignment="0" applyProtection="0"/>
    <xf numFmtId="0" fontId="52" fillId="3" borderId="0" applyNumberFormat="0" applyBorder="0" applyAlignment="0" applyProtection="0"/>
    <xf numFmtId="0" fontId="52" fillId="3" borderId="0" applyNumberFormat="0" applyBorder="0" applyAlignment="0" applyProtection="0"/>
    <xf numFmtId="0" fontId="52" fillId="3" borderId="0" applyNumberFormat="0" applyBorder="0" applyAlignment="0" applyProtection="0"/>
    <xf numFmtId="0" fontId="52" fillId="3" borderId="0" applyNumberFormat="0" applyBorder="0" applyAlignment="0" applyProtection="0"/>
    <xf numFmtId="0" fontId="52" fillId="3" borderId="0" applyNumberFormat="0" applyBorder="0" applyAlignment="0" applyProtection="0"/>
    <xf numFmtId="0" fontId="52" fillId="3" borderId="0" applyNumberFormat="0" applyBorder="0" applyAlignment="0" applyProtection="0"/>
    <xf numFmtId="0" fontId="52" fillId="3" borderId="0" applyNumberFormat="0" applyBorder="0" applyAlignment="0" applyProtection="0"/>
    <xf numFmtId="0" fontId="65" fillId="20" borderId="1" applyNumberFormat="0" applyAlignment="0" applyProtection="0"/>
    <xf numFmtId="0" fontId="56" fillId="20" borderId="1" applyNumberFormat="0" applyAlignment="0" applyProtection="0"/>
    <xf numFmtId="0" fontId="56" fillId="20" borderId="1" applyNumberFormat="0" applyAlignment="0" applyProtection="0"/>
    <xf numFmtId="0" fontId="56" fillId="20" borderId="1" applyNumberFormat="0" applyAlignment="0" applyProtection="0"/>
    <xf numFmtId="0" fontId="56" fillId="20" borderId="1" applyNumberFormat="0" applyAlignment="0" applyProtection="0"/>
    <xf numFmtId="0" fontId="56" fillId="20" borderId="1" applyNumberFormat="0" applyAlignment="0" applyProtection="0"/>
    <xf numFmtId="0" fontId="56" fillId="20" borderId="1" applyNumberFormat="0" applyAlignment="0" applyProtection="0"/>
    <xf numFmtId="0" fontId="56" fillId="20" borderId="1" applyNumberFormat="0" applyAlignment="0" applyProtection="0"/>
    <xf numFmtId="0" fontId="56" fillId="20" borderId="1" applyNumberFormat="0" applyAlignment="0" applyProtection="0"/>
    <xf numFmtId="0" fontId="66"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67"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83" fillId="29" borderId="0" applyNumberFormat="0" applyBorder="0" applyAlignment="0" applyProtection="0"/>
    <xf numFmtId="0" fontId="51" fillId="4" borderId="0" applyNumberFormat="0" applyBorder="0" applyAlignment="0" applyProtection="0"/>
    <xf numFmtId="0" fontId="51" fillId="4" borderId="0" applyNumberFormat="0" applyBorder="0" applyAlignment="0" applyProtection="0"/>
    <xf numFmtId="0" fontId="68" fillId="4" borderId="0" applyNumberFormat="0" applyBorder="0" applyAlignment="0" applyProtection="0"/>
    <xf numFmtId="0" fontId="51" fillId="4" borderId="0" applyNumberFormat="0" applyBorder="0" applyAlignment="0" applyProtection="0"/>
    <xf numFmtId="0" fontId="51" fillId="4" borderId="0" applyNumberFormat="0" applyBorder="0" applyAlignment="0" applyProtection="0"/>
    <xf numFmtId="0" fontId="51" fillId="4" borderId="0" applyNumberFormat="0" applyBorder="0" applyAlignment="0" applyProtection="0"/>
    <xf numFmtId="0" fontId="51" fillId="4" borderId="0" applyNumberFormat="0" applyBorder="0" applyAlignment="0" applyProtection="0"/>
    <xf numFmtId="0" fontId="51" fillId="4" borderId="0" applyNumberFormat="0" applyBorder="0" applyAlignment="0" applyProtection="0"/>
    <xf numFmtId="0" fontId="51" fillId="4" borderId="0" applyNumberFormat="0" applyBorder="0" applyAlignment="0" applyProtection="0"/>
    <xf numFmtId="0" fontId="69" fillId="0" borderId="3" applyNumberFormat="0" applyFill="0" applyAlignment="0" applyProtection="0"/>
    <xf numFmtId="0" fontId="48" fillId="0" borderId="3" applyNumberFormat="0" applyFill="0" applyAlignment="0" applyProtection="0"/>
    <xf numFmtId="0" fontId="48" fillId="0" borderId="3" applyNumberFormat="0" applyFill="0" applyAlignment="0" applyProtection="0"/>
    <xf numFmtId="0" fontId="48" fillId="0" borderId="3" applyNumberFormat="0" applyFill="0" applyAlignment="0" applyProtection="0"/>
    <xf numFmtId="0" fontId="48" fillId="0" borderId="3" applyNumberFormat="0" applyFill="0" applyAlignment="0" applyProtection="0"/>
    <xf numFmtId="0" fontId="48" fillId="0" borderId="3" applyNumberFormat="0" applyFill="0" applyAlignment="0" applyProtection="0"/>
    <xf numFmtId="0" fontId="48" fillId="0" borderId="3" applyNumberFormat="0" applyFill="0" applyAlignment="0" applyProtection="0"/>
    <xf numFmtId="0" fontId="48" fillId="0" borderId="3" applyNumberFormat="0" applyFill="0" applyAlignment="0" applyProtection="0"/>
    <xf numFmtId="0" fontId="48" fillId="0" borderId="3" applyNumberFormat="0" applyFill="0" applyAlignment="0" applyProtection="0"/>
    <xf numFmtId="0" fontId="70" fillId="0" borderId="4"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71" fillId="0" borderId="5"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71"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72" fillId="0" borderId="0" applyNumberFormat="0" applyFill="0" applyBorder="0" applyAlignment="0" applyProtection="0">
      <alignment vertical="top"/>
      <protection locked="0"/>
    </xf>
    <xf numFmtId="0" fontId="73" fillId="7" borderId="1" applyNumberFormat="0" applyAlignment="0" applyProtection="0"/>
    <xf numFmtId="0" fontId="54" fillId="7" borderId="1" applyNumberFormat="0" applyAlignment="0" applyProtection="0"/>
    <xf numFmtId="0" fontId="54" fillId="7" borderId="1" applyNumberFormat="0" applyAlignment="0" applyProtection="0"/>
    <xf numFmtId="0" fontId="54" fillId="7" borderId="1" applyNumberFormat="0" applyAlignment="0" applyProtection="0"/>
    <xf numFmtId="0" fontId="54" fillId="7" borderId="1" applyNumberFormat="0" applyAlignment="0" applyProtection="0"/>
    <xf numFmtId="0" fontId="54" fillId="7" borderId="1" applyNumberFormat="0" applyAlignment="0" applyProtection="0"/>
    <xf numFmtId="0" fontId="54" fillId="7" borderId="1" applyNumberFormat="0" applyAlignment="0" applyProtection="0"/>
    <xf numFmtId="0" fontId="54" fillId="7" borderId="1" applyNumberFormat="0" applyAlignment="0" applyProtection="0"/>
    <xf numFmtId="0" fontId="54" fillId="7" borderId="1" applyNumberFormat="0" applyAlignment="0" applyProtection="0"/>
    <xf numFmtId="0" fontId="74" fillId="0" borderId="6" applyNumberFormat="0" applyFill="0" applyAlignment="0" applyProtection="0"/>
    <xf numFmtId="0" fontId="57" fillId="0" borderId="6" applyNumberFormat="0" applyFill="0" applyAlignment="0" applyProtection="0"/>
    <xf numFmtId="0" fontId="57" fillId="0" borderId="6" applyNumberFormat="0" applyFill="0" applyAlignment="0" applyProtection="0"/>
    <xf numFmtId="0" fontId="57" fillId="0" borderId="6" applyNumberFormat="0" applyFill="0" applyAlignment="0" applyProtection="0"/>
    <xf numFmtId="0" fontId="57" fillId="0" borderId="6" applyNumberFormat="0" applyFill="0" applyAlignment="0" applyProtection="0"/>
    <xf numFmtId="0" fontId="57" fillId="0" borderId="6" applyNumberFormat="0" applyFill="0" applyAlignment="0" applyProtection="0"/>
    <xf numFmtId="0" fontId="57" fillId="0" borderId="6" applyNumberFormat="0" applyFill="0" applyAlignment="0" applyProtection="0"/>
    <xf numFmtId="0" fontId="57" fillId="0" borderId="6" applyNumberFormat="0" applyFill="0" applyAlignment="0" applyProtection="0"/>
    <xf numFmtId="0" fontId="57" fillId="0" borderId="6" applyNumberFormat="0" applyFill="0" applyAlignment="0" applyProtection="0"/>
    <xf numFmtId="0" fontId="75"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22" fillId="0" borderId="0"/>
    <xf numFmtId="0" fontId="22" fillId="0" borderId="0"/>
    <xf numFmtId="0" fontId="1" fillId="0" borderId="0"/>
    <xf numFmtId="0" fontId="22" fillId="0" borderId="0"/>
    <xf numFmtId="0" fontId="1" fillId="0" borderId="0"/>
    <xf numFmtId="0" fontId="22" fillId="0" borderId="0"/>
    <xf numFmtId="0" fontId="2" fillId="0" borderId="0"/>
    <xf numFmtId="0" fontId="2" fillId="0" borderId="0"/>
    <xf numFmtId="0" fontId="2" fillId="0" borderId="0"/>
    <xf numFmtId="0" fontId="22" fillId="0" borderId="0"/>
    <xf numFmtId="0" fontId="35" fillId="0" borderId="0"/>
    <xf numFmtId="0" fontId="22" fillId="0" borderId="0"/>
    <xf numFmtId="0" fontId="1" fillId="0" borderId="0"/>
    <xf numFmtId="0" fontId="1" fillId="0" borderId="0"/>
    <xf numFmtId="0" fontId="22" fillId="0" borderId="0"/>
    <xf numFmtId="0" fontId="1" fillId="0" borderId="0"/>
    <xf numFmtId="0" fontId="1" fillId="0" borderId="0"/>
    <xf numFmtId="0" fontId="22" fillId="0" borderId="0"/>
    <xf numFmtId="0" fontId="24" fillId="0" borderId="0"/>
    <xf numFmtId="0" fontId="22" fillId="0" borderId="0"/>
    <xf numFmtId="0" fontId="24" fillId="0" borderId="0"/>
    <xf numFmtId="0" fontId="22" fillId="0" borderId="0"/>
    <xf numFmtId="0" fontId="35" fillId="0" borderId="0"/>
    <xf numFmtId="0" fontId="35" fillId="0" borderId="0"/>
    <xf numFmtId="0" fontId="2" fillId="0" borderId="0"/>
    <xf numFmtId="0" fontId="22" fillId="0" borderId="0"/>
    <xf numFmtId="0" fontId="35" fillId="0" borderId="0"/>
    <xf numFmtId="0" fontId="22" fillId="0" borderId="0"/>
    <xf numFmtId="0" fontId="22" fillId="0" borderId="0"/>
    <xf numFmtId="0" fontId="35" fillId="0" borderId="0"/>
    <xf numFmtId="0" fontId="35" fillId="0" borderId="0"/>
    <xf numFmtId="0" fontId="22" fillId="0" borderId="0"/>
    <xf numFmtId="0" fontId="35" fillId="0" borderId="0"/>
    <xf numFmtId="0" fontId="35" fillId="0" borderId="0"/>
    <xf numFmtId="0" fontId="22" fillId="0" borderId="0"/>
    <xf numFmtId="0" fontId="22" fillId="0" borderId="0"/>
    <xf numFmtId="0" fontId="35" fillId="0" borderId="0"/>
    <xf numFmtId="0" fontId="35" fillId="0" borderId="0"/>
    <xf numFmtId="0" fontId="76" fillId="0" borderId="0"/>
    <xf numFmtId="0" fontId="35" fillId="0" borderId="0"/>
    <xf numFmtId="0" fontId="35" fillId="0" borderId="0"/>
    <xf numFmtId="0" fontId="8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5" fillId="0" borderId="0"/>
    <xf numFmtId="0" fontId="22" fillId="0" borderId="0"/>
    <xf numFmtId="0" fontId="5" fillId="0" borderId="0"/>
    <xf numFmtId="0" fontId="84" fillId="0" borderId="0"/>
    <xf numFmtId="0" fontId="2" fillId="0" borderId="0"/>
    <xf numFmtId="0" fontId="84" fillId="0" borderId="0"/>
    <xf numFmtId="0" fontId="22" fillId="0" borderId="0"/>
    <xf numFmtId="0" fontId="35" fillId="0" borderId="0"/>
    <xf numFmtId="0" fontId="2" fillId="0" borderId="0"/>
    <xf numFmtId="0" fontId="1" fillId="0" borderId="0"/>
    <xf numFmtId="0" fontId="22" fillId="0" borderId="0"/>
    <xf numFmtId="0" fontId="2" fillId="0" borderId="0"/>
    <xf numFmtId="0" fontId="76" fillId="0" borderId="0"/>
    <xf numFmtId="0" fontId="22" fillId="0" borderId="0"/>
    <xf numFmtId="0" fontId="22" fillId="0" borderId="0"/>
    <xf numFmtId="0" fontId="77" fillId="0" borderId="0"/>
    <xf numFmtId="0" fontId="1" fillId="0" borderId="0"/>
    <xf numFmtId="0" fontId="18" fillId="0" borderId="0"/>
    <xf numFmtId="0" fontId="82" fillId="0" borderId="0"/>
    <xf numFmtId="0" fontId="76" fillId="0" borderId="0"/>
    <xf numFmtId="0" fontId="22" fillId="0" borderId="0"/>
    <xf numFmtId="0" fontId="82" fillId="0" borderId="0"/>
    <xf numFmtId="0" fontId="28" fillId="0" borderId="0"/>
    <xf numFmtId="0" fontId="1" fillId="0" borderId="0"/>
    <xf numFmtId="0" fontId="18" fillId="0" borderId="0"/>
    <xf numFmtId="0" fontId="18" fillId="0" borderId="0"/>
    <xf numFmtId="0" fontId="84" fillId="0" borderId="0"/>
    <xf numFmtId="0" fontId="1"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78" fillId="20" borderId="8" applyNumberFormat="0" applyAlignment="0" applyProtection="0"/>
    <xf numFmtId="0" fontId="55" fillId="20" borderId="8" applyNumberFormat="0" applyAlignment="0" applyProtection="0"/>
    <xf numFmtId="0" fontId="55" fillId="20" borderId="8" applyNumberFormat="0" applyAlignment="0" applyProtection="0"/>
    <xf numFmtId="0" fontId="55" fillId="20" borderId="8" applyNumberFormat="0" applyAlignment="0" applyProtection="0"/>
    <xf numFmtId="0" fontId="55" fillId="20" borderId="8" applyNumberFormat="0" applyAlignment="0" applyProtection="0"/>
    <xf numFmtId="0" fontId="55" fillId="20" borderId="8" applyNumberFormat="0" applyAlignment="0" applyProtection="0"/>
    <xf numFmtId="0" fontId="55" fillId="20" borderId="8" applyNumberFormat="0" applyAlignment="0" applyProtection="0"/>
    <xf numFmtId="0" fontId="55" fillId="20" borderId="8" applyNumberFormat="0" applyAlignment="0" applyProtection="0"/>
    <xf numFmtId="0" fontId="55" fillId="20" borderId="8" applyNumberFormat="0" applyAlignment="0" applyProtection="0"/>
    <xf numFmtId="9" fontId="76" fillId="0" borderId="0" applyFont="0" applyFill="0" applyBorder="0" applyAlignment="0" applyProtection="0"/>
    <xf numFmtId="9" fontId="76" fillId="0" borderId="0" applyFont="0" applyFill="0" applyBorder="0" applyAlignment="0" applyProtection="0"/>
    <xf numFmtId="9" fontId="1" fillId="0" borderId="0" applyFont="0" applyFill="0" applyBorder="0" applyAlignment="0" applyProtection="0"/>
    <xf numFmtId="0" fontId="6" fillId="0" borderId="0"/>
    <xf numFmtId="0" fontId="79"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9" fillId="0" borderId="9" applyNumberFormat="0" applyFill="0" applyAlignment="0" applyProtection="0"/>
    <xf numFmtId="0" fontId="61" fillId="0" borderId="9" applyNumberFormat="0" applyFill="0" applyAlignment="0" applyProtection="0"/>
    <xf numFmtId="0" fontId="61" fillId="0" borderId="9" applyNumberFormat="0" applyFill="0" applyAlignment="0" applyProtection="0"/>
    <xf numFmtId="0" fontId="61" fillId="0" borderId="9" applyNumberFormat="0" applyFill="0" applyAlignment="0" applyProtection="0"/>
    <xf numFmtId="0" fontId="61" fillId="0" borderId="9" applyNumberFormat="0" applyFill="0" applyAlignment="0" applyProtection="0"/>
    <xf numFmtId="0" fontId="61" fillId="0" borderId="9" applyNumberFormat="0" applyFill="0" applyAlignment="0" applyProtection="0"/>
    <xf numFmtId="0" fontId="61" fillId="0" borderId="9" applyNumberFormat="0" applyFill="0" applyAlignment="0" applyProtection="0"/>
    <xf numFmtId="0" fontId="61" fillId="0" borderId="9" applyNumberFormat="0" applyFill="0" applyAlignment="0" applyProtection="0"/>
    <xf numFmtId="0" fontId="61" fillId="0" borderId="9" applyNumberFormat="0" applyFill="0" applyAlignment="0" applyProtection="0"/>
    <xf numFmtId="0" fontId="25"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cellStyleXfs>
  <cellXfs count="585">
    <xf numFmtId="0" fontId="0" fillId="0" borderId="0" xfId="0"/>
    <xf numFmtId="0" fontId="3" fillId="0" borderId="0" xfId="0" applyFont="1" applyBorder="1" applyAlignment="1">
      <alignment horizontal="right"/>
    </xf>
    <xf numFmtId="4" fontId="2" fillId="0" borderId="10" xfId="0" applyNumberFormat="1" applyFont="1" applyBorder="1"/>
    <xf numFmtId="4" fontId="0" fillId="0" borderId="0" xfId="0" applyNumberFormat="1"/>
    <xf numFmtId="0" fontId="0" fillId="0" borderId="0" xfId="0" applyAlignment="1">
      <alignment horizontal="center"/>
    </xf>
    <xf numFmtId="0" fontId="5" fillId="0" borderId="0" xfId="0" applyFont="1" applyBorder="1" applyAlignment="1">
      <alignment horizontal="center"/>
    </xf>
    <xf numFmtId="4" fontId="2" fillId="0" borderId="10" xfId="365" applyNumberFormat="1" applyFont="1" applyBorder="1" applyAlignment="1" applyProtection="1">
      <alignment horizontal="right"/>
      <protection locked="0"/>
    </xf>
    <xf numFmtId="0" fontId="7" fillId="0" borderId="0" xfId="0" applyFont="1" applyBorder="1" applyAlignment="1">
      <alignment horizontal="center"/>
    </xf>
    <xf numFmtId="0" fontId="4" fillId="0" borderId="0" xfId="0" applyFont="1" applyBorder="1" applyAlignment="1">
      <alignment horizontal="right" wrapText="1"/>
    </xf>
    <xf numFmtId="0" fontId="19" fillId="0" borderId="10" xfId="414" applyFont="1" applyBorder="1" applyAlignment="1">
      <alignment horizontal="center" vertical="center" wrapText="1"/>
    </xf>
    <xf numFmtId="0" fontId="4" fillId="0" borderId="10" xfId="414" applyFont="1" applyBorder="1" applyAlignment="1">
      <alignment horizontal="center" vertical="center" wrapText="1"/>
    </xf>
    <xf numFmtId="4" fontId="4" fillId="0" borderId="10" xfId="414" applyNumberFormat="1" applyFont="1" applyBorder="1" applyAlignment="1">
      <alignment horizontal="center" vertical="center" wrapText="1"/>
    </xf>
    <xf numFmtId="0" fontId="0" fillId="0" borderId="0" xfId="0" applyBorder="1"/>
    <xf numFmtId="0" fontId="84" fillId="0" borderId="0" xfId="416"/>
    <xf numFmtId="4" fontId="84" fillId="0" borderId="0" xfId="416" applyNumberFormat="1"/>
    <xf numFmtId="0" fontId="84" fillId="0" borderId="0" xfId="416" applyAlignment="1">
      <alignment horizontal="center"/>
    </xf>
    <xf numFmtId="0" fontId="5" fillId="0" borderId="0" xfId="416" applyFont="1" applyAlignment="1">
      <alignment horizontal="center"/>
    </xf>
    <xf numFmtId="0" fontId="4" fillId="0" borderId="0" xfId="416" applyFont="1" applyAlignment="1">
      <alignment horizontal="right" wrapText="1"/>
    </xf>
    <xf numFmtId="0" fontId="7" fillId="0" borderId="10" xfId="416" applyFont="1" applyBorder="1" applyAlignment="1">
      <alignment horizontal="center" vertical="center"/>
    </xf>
    <xf numFmtId="0" fontId="7" fillId="0" borderId="0" xfId="416" applyFont="1" applyAlignment="1">
      <alignment horizontal="center"/>
    </xf>
    <xf numFmtId="4" fontId="5" fillId="0" borderId="0" xfId="416" applyNumberFormat="1" applyFont="1"/>
    <xf numFmtId="0" fontId="5" fillId="0" borderId="0" xfId="416" applyFont="1"/>
    <xf numFmtId="4" fontId="4" fillId="0" borderId="0" xfId="416" applyNumberFormat="1" applyFont="1"/>
    <xf numFmtId="4" fontId="3" fillId="0" borderId="0" xfId="416" applyNumberFormat="1" applyFont="1" applyAlignment="1">
      <alignment horizontal="right"/>
    </xf>
    <xf numFmtId="0" fontId="3" fillId="0" borderId="0" xfId="416" applyFont="1" applyAlignment="1">
      <alignment horizontal="right"/>
    </xf>
    <xf numFmtId="0" fontId="3" fillId="0" borderId="0" xfId="416" applyFont="1" applyAlignment="1">
      <alignment horizontal="center"/>
    </xf>
    <xf numFmtId="4" fontId="4" fillId="0" borderId="0" xfId="416" applyNumberFormat="1" applyFont="1" applyFill="1"/>
    <xf numFmtId="4" fontId="3" fillId="0" borderId="0" xfId="416" applyNumberFormat="1" applyFont="1" applyFill="1" applyAlignment="1">
      <alignment horizontal="right"/>
    </xf>
    <xf numFmtId="0" fontId="3" fillId="0" borderId="0" xfId="416" applyFont="1" applyFill="1" applyAlignment="1">
      <alignment horizontal="right"/>
    </xf>
    <xf numFmtId="4" fontId="2" fillId="0" borderId="10" xfId="416" applyNumberFormat="1" applyFont="1" applyFill="1" applyBorder="1"/>
    <xf numFmtId="4" fontId="2" fillId="0" borderId="10" xfId="365" applyNumberFormat="1" applyFill="1" applyBorder="1" applyAlignment="1" applyProtection="1">
      <alignment horizontal="right"/>
      <protection locked="0"/>
    </xf>
    <xf numFmtId="0" fontId="2" fillId="0" borderId="10" xfId="416" applyFont="1" applyFill="1" applyBorder="1" applyAlignment="1">
      <alignment horizontal="center"/>
    </xf>
    <xf numFmtId="0" fontId="2" fillId="0" borderId="10" xfId="416" applyFont="1" applyFill="1" applyBorder="1" applyAlignment="1">
      <alignment horizontal="justify" vertical="top" wrapText="1"/>
    </xf>
    <xf numFmtId="0" fontId="2" fillId="0" borderId="10" xfId="416" applyFont="1" applyBorder="1" applyAlignment="1">
      <alignment horizontal="center" vertical="top" wrapText="1"/>
    </xf>
    <xf numFmtId="4" fontId="3" fillId="0" borderId="10" xfId="416" applyNumberFormat="1" applyFont="1" applyFill="1" applyBorder="1" applyAlignment="1">
      <alignment horizontal="right"/>
    </xf>
    <xf numFmtId="4" fontId="2" fillId="0" borderId="10" xfId="416" applyNumberFormat="1" applyFont="1" applyFill="1" applyBorder="1" applyAlignment="1">
      <alignment horizontal="right"/>
    </xf>
    <xf numFmtId="0" fontId="2" fillId="0" borderId="10" xfId="416" applyFont="1" applyFill="1" applyBorder="1" applyAlignment="1">
      <alignment horizontal="left" vertical="top" wrapText="1"/>
    </xf>
    <xf numFmtId="4" fontId="2" fillId="0" borderId="0" xfId="416" applyNumberFormat="1" applyFont="1" applyFill="1" applyBorder="1"/>
    <xf numFmtId="4" fontId="2" fillId="0" borderId="0" xfId="365" applyNumberFormat="1" applyFill="1" applyBorder="1" applyAlignment="1" applyProtection="1">
      <alignment horizontal="right"/>
      <protection locked="0"/>
    </xf>
    <xf numFmtId="0" fontId="2" fillId="0" borderId="0" xfId="416" applyFont="1" applyFill="1" applyBorder="1" applyAlignment="1">
      <alignment horizontal="center"/>
    </xf>
    <xf numFmtId="0" fontId="2" fillId="0" borderId="0" xfId="416" applyFont="1" applyFill="1" applyBorder="1" applyAlignment="1">
      <alignment horizontal="justify" vertical="top" wrapText="1"/>
    </xf>
    <xf numFmtId="164" fontId="2" fillId="0" borderId="10" xfId="416" applyNumberFormat="1" applyFont="1" applyFill="1" applyBorder="1" applyAlignment="1">
      <alignment horizontal="center" wrapText="1"/>
    </xf>
    <xf numFmtId="0" fontId="84" fillId="0" borderId="14" xfId="416" applyBorder="1"/>
    <xf numFmtId="0" fontId="4" fillId="0" borderId="10" xfId="0" applyFont="1" applyFill="1" applyBorder="1" applyAlignment="1">
      <alignment wrapText="1"/>
    </xf>
    <xf numFmtId="0" fontId="24" fillId="0" borderId="0" xfId="0" applyFont="1"/>
    <xf numFmtId="4" fontId="2" fillId="0" borderId="10" xfId="0" applyNumberFormat="1" applyFont="1" applyFill="1" applyBorder="1" applyAlignment="1">
      <alignment horizontal="right"/>
    </xf>
    <xf numFmtId="0" fontId="24" fillId="0" borderId="10" xfId="0" applyFont="1" applyFill="1" applyBorder="1" applyAlignment="1">
      <alignment horizontal="center"/>
    </xf>
    <xf numFmtId="0" fontId="0" fillId="0" borderId="0" xfId="0" applyFill="1"/>
    <xf numFmtId="2" fontId="4" fillId="0" borderId="10" xfId="0" applyNumberFormat="1" applyFont="1" applyFill="1" applyBorder="1" applyAlignment="1">
      <alignment wrapText="1"/>
    </xf>
    <xf numFmtId="0" fontId="25" fillId="0" borderId="0" xfId="0" applyFont="1"/>
    <xf numFmtId="4" fontId="24" fillId="0" borderId="10" xfId="0" applyNumberFormat="1" applyFont="1" applyFill="1" applyBorder="1" applyAlignment="1">
      <alignment horizontal="right"/>
    </xf>
    <xf numFmtId="0" fontId="26" fillId="0" borderId="0" xfId="0" applyFont="1"/>
    <xf numFmtId="4" fontId="4" fillId="0" borderId="10" xfId="0" applyNumberFormat="1" applyFont="1" applyBorder="1" applyAlignment="1"/>
    <xf numFmtId="4" fontId="3" fillId="0" borderId="10" xfId="0" applyNumberFormat="1" applyFont="1" applyBorder="1" applyAlignment="1">
      <alignment horizontal="right"/>
    </xf>
    <xf numFmtId="0" fontId="3" fillId="0" borderId="10" xfId="0" applyFont="1" applyBorder="1" applyAlignment="1">
      <alignment horizontal="right"/>
    </xf>
    <xf numFmtId="0" fontId="3" fillId="0" borderId="10" xfId="0" applyFont="1" applyBorder="1" applyAlignment="1">
      <alignment horizontal="center"/>
    </xf>
    <xf numFmtId="0" fontId="13" fillId="0" borderId="0" xfId="408" applyFont="1"/>
    <xf numFmtId="0" fontId="2" fillId="0" borderId="0" xfId="365"/>
    <xf numFmtId="0" fontId="2" fillId="0" borderId="0" xfId="365" applyBorder="1"/>
    <xf numFmtId="0" fontId="3" fillId="0" borderId="0" xfId="365" applyFont="1" applyBorder="1"/>
    <xf numFmtId="0" fontId="2" fillId="0" borderId="0" xfId="365" applyFont="1" applyBorder="1"/>
    <xf numFmtId="49" fontId="2" fillId="0" borderId="0" xfId="365" applyNumberFormat="1" applyBorder="1"/>
    <xf numFmtId="0" fontId="2" fillId="0" borderId="0" xfId="365" applyFill="1"/>
    <xf numFmtId="4" fontId="11" fillId="0" borderId="15" xfId="0" applyNumberFormat="1" applyFont="1" applyBorder="1"/>
    <xf numFmtId="4" fontId="26" fillId="0" borderId="0" xfId="365" applyNumberFormat="1" applyFont="1" applyFill="1" applyBorder="1" applyAlignment="1">
      <alignment horizontal="center"/>
    </xf>
    <xf numFmtId="0" fontId="2" fillId="0" borderId="0" xfId="365" applyFill="1" applyAlignment="1">
      <alignment horizontal="left" vertical="center"/>
    </xf>
    <xf numFmtId="0" fontId="0" fillId="0" borderId="0" xfId="0" applyFont="1"/>
    <xf numFmtId="0" fontId="0" fillId="0" borderId="0" xfId="0" applyFont="1" applyBorder="1"/>
    <xf numFmtId="0" fontId="5" fillId="0" borderId="0" xfId="414" applyFont="1" applyBorder="1" applyAlignment="1">
      <alignment horizontal="right" vertical="center" wrapText="1"/>
    </xf>
    <xf numFmtId="4" fontId="5" fillId="0" borderId="15" xfId="414" applyNumberFormat="1" applyFont="1" applyBorder="1" applyAlignment="1">
      <alignment horizontal="center" vertical="center" wrapText="1"/>
    </xf>
    <xf numFmtId="0" fontId="0" fillId="0" borderId="0" xfId="0" applyBorder="1" applyAlignment="1">
      <alignment wrapText="1"/>
    </xf>
    <xf numFmtId="0" fontId="17" fillId="24" borderId="0" xfId="414" applyFont="1" applyFill="1" applyBorder="1" applyAlignment="1">
      <alignment horizontal="left" vertical="center" wrapText="1"/>
    </xf>
    <xf numFmtId="4" fontId="17" fillId="0" borderId="15" xfId="0" applyNumberFormat="1" applyFont="1" applyBorder="1" applyAlignment="1">
      <alignment horizontal="center" vertical="center" wrapText="1"/>
    </xf>
    <xf numFmtId="0" fontId="13" fillId="0" borderId="0" xfId="408" applyFont="1" applyFill="1"/>
    <xf numFmtId="171" fontId="2" fillId="0" borderId="16" xfId="255" applyNumberFormat="1" applyFont="1" applyFill="1" applyBorder="1" applyAlignment="1">
      <alignment horizontal="center" wrapText="1"/>
    </xf>
    <xf numFmtId="0" fontId="3" fillId="0" borderId="10" xfId="414" applyFont="1" applyBorder="1" applyAlignment="1">
      <alignment horizontal="center" vertical="center" wrapText="1"/>
    </xf>
    <xf numFmtId="4" fontId="3" fillId="0" borderId="10" xfId="414" applyNumberFormat="1" applyFont="1" applyBorder="1" applyAlignment="1">
      <alignment horizontal="center" vertical="center" wrapText="1"/>
    </xf>
    <xf numFmtId="164" fontId="2" fillId="0" borderId="10" xfId="0" applyNumberFormat="1" applyFont="1" applyFill="1" applyBorder="1" applyAlignment="1">
      <alignment horizontal="center" wrapText="1"/>
    </xf>
    <xf numFmtId="4" fontId="5" fillId="0" borderId="10" xfId="0" applyNumberFormat="1" applyFont="1" applyBorder="1"/>
    <xf numFmtId="0" fontId="5" fillId="0" borderId="0" xfId="0" applyFont="1" applyFill="1" applyAlignment="1">
      <alignment horizontal="center"/>
    </xf>
    <xf numFmtId="0" fontId="5" fillId="0" borderId="0" xfId="0" applyFont="1" applyFill="1"/>
    <xf numFmtId="164" fontId="2" fillId="0" borderId="17" xfId="0" applyNumberFormat="1" applyFont="1" applyFill="1" applyBorder="1" applyAlignment="1">
      <alignment horizontal="center" wrapText="1"/>
    </xf>
    <xf numFmtId="4" fontId="2" fillId="0" borderId="10" xfId="0" applyNumberFormat="1" applyFont="1" applyFill="1" applyBorder="1"/>
    <xf numFmtId="4" fontId="2" fillId="0" borderId="10" xfId="365" applyNumberFormat="1" applyFont="1" applyFill="1" applyBorder="1" applyAlignment="1" applyProtection="1">
      <alignment horizontal="right"/>
      <protection locked="0"/>
    </xf>
    <xf numFmtId="0" fontId="4" fillId="0" borderId="0" xfId="0" applyFont="1" applyFill="1" applyBorder="1" applyAlignment="1">
      <alignment horizontal="left"/>
    </xf>
    <xf numFmtId="0" fontId="2" fillId="0" borderId="10" xfId="0" applyFont="1" applyFill="1" applyBorder="1" applyAlignment="1">
      <alignment horizontal="left" vertical="top" wrapText="1"/>
    </xf>
    <xf numFmtId="0" fontId="4" fillId="0" borderId="10" xfId="0" applyFont="1" applyFill="1" applyBorder="1" applyAlignment="1">
      <alignment horizontal="left" wrapText="1"/>
    </xf>
    <xf numFmtId="0" fontId="5" fillId="0" borderId="10" xfId="0" applyFont="1" applyFill="1" applyBorder="1" applyAlignment="1">
      <alignment horizontal="center"/>
    </xf>
    <xf numFmtId="0" fontId="5" fillId="0" borderId="10" xfId="0" applyFont="1" applyFill="1" applyBorder="1"/>
    <xf numFmtId="0" fontId="5" fillId="0" borderId="10" xfId="0" applyFont="1" applyBorder="1"/>
    <xf numFmtId="0" fontId="2" fillId="0" borderId="10" xfId="0" applyFont="1" applyFill="1" applyBorder="1" applyAlignment="1">
      <alignment horizontal="center" vertical="top" wrapText="1"/>
    </xf>
    <xf numFmtId="0" fontId="3" fillId="0" borderId="10" xfId="0" applyFont="1" applyFill="1" applyBorder="1" applyAlignment="1">
      <alignment horizontal="center" vertical="top" wrapText="1"/>
    </xf>
    <xf numFmtId="0" fontId="2" fillId="0" borderId="10" xfId="0" applyFont="1" applyFill="1" applyBorder="1" applyAlignment="1">
      <alignment horizontal="justify" vertical="top" wrapText="1"/>
    </xf>
    <xf numFmtId="49" fontId="24" fillId="0" borderId="10" xfId="0" applyNumberFormat="1" applyFont="1" applyFill="1" applyBorder="1" applyAlignment="1">
      <alignment horizontal="center" vertical="top"/>
    </xf>
    <xf numFmtId="0" fontId="24" fillId="0" borderId="10" xfId="0" applyFont="1" applyFill="1" applyBorder="1" applyAlignment="1">
      <alignment horizontal="left" vertical="top" wrapText="1"/>
    </xf>
    <xf numFmtId="0" fontId="2" fillId="0" borderId="10" xfId="0" applyFont="1" applyBorder="1"/>
    <xf numFmtId="0" fontId="24" fillId="0" borderId="10" xfId="0" quotePrefix="1" applyFont="1" applyFill="1" applyBorder="1" applyAlignment="1">
      <alignment horizontal="left" vertical="top" wrapText="1"/>
    </xf>
    <xf numFmtId="49" fontId="3" fillId="0" borderId="10" xfId="0" applyNumberFormat="1" applyFont="1" applyFill="1" applyBorder="1" applyAlignment="1">
      <alignment horizontal="center" vertical="top"/>
    </xf>
    <xf numFmtId="0" fontId="2" fillId="0" borderId="10" xfId="0" applyFont="1" applyFill="1" applyBorder="1" applyAlignment="1">
      <alignment horizontal="center"/>
    </xf>
    <xf numFmtId="0" fontId="2" fillId="0" borderId="10" xfId="0" applyFont="1" applyFill="1" applyBorder="1" applyAlignment="1">
      <alignment vertical="top" wrapText="1"/>
    </xf>
    <xf numFmtId="0" fontId="2" fillId="0" borderId="10" xfId="0" applyFont="1" applyFill="1" applyBorder="1"/>
    <xf numFmtId="0" fontId="24" fillId="0" borderId="10" xfId="0" quotePrefix="1" applyFont="1" applyFill="1" applyBorder="1" applyAlignment="1">
      <alignment vertical="top" wrapText="1"/>
    </xf>
    <xf numFmtId="0" fontId="24" fillId="0" borderId="10" xfId="0" applyFont="1" applyFill="1" applyBorder="1" applyAlignment="1">
      <alignment vertical="top" wrapText="1"/>
    </xf>
    <xf numFmtId="0" fontId="3" fillId="0" borderId="10" xfId="0" applyFont="1" applyFill="1" applyBorder="1" applyAlignment="1">
      <alignment horizontal="center"/>
    </xf>
    <xf numFmtId="0" fontId="3" fillId="0" borderId="10" xfId="0" applyFont="1" applyFill="1" applyBorder="1" applyAlignment="1">
      <alignment horizontal="right"/>
    </xf>
    <xf numFmtId="0" fontId="24" fillId="0" borderId="10" xfId="365" applyNumberFormat="1" applyFont="1" applyFill="1" applyBorder="1" applyAlignment="1">
      <alignment horizontal="justify" vertical="top" wrapText="1"/>
    </xf>
    <xf numFmtId="0" fontId="0" fillId="0" borderId="10" xfId="0" applyBorder="1"/>
    <xf numFmtId="0" fontId="5" fillId="0" borderId="10" xfId="0" applyFont="1" applyBorder="1" applyAlignment="1">
      <alignment horizontal="center"/>
    </xf>
    <xf numFmtId="0" fontId="7" fillId="0" borderId="10" xfId="0" applyFont="1" applyBorder="1" applyAlignment="1">
      <alignment horizontal="center"/>
    </xf>
    <xf numFmtId="0" fontId="7" fillId="0" borderId="10" xfId="0" applyFont="1" applyFill="1" applyBorder="1" applyAlignment="1">
      <alignment horizontal="center" vertical="center"/>
    </xf>
    <xf numFmtId="0" fontId="4" fillId="0" borderId="10" xfId="0" applyFont="1" applyBorder="1" applyAlignment="1">
      <alignment horizontal="right" wrapText="1"/>
    </xf>
    <xf numFmtId="4" fontId="23" fillId="0" borderId="0" xfId="0" applyNumberFormat="1" applyFont="1"/>
    <xf numFmtId="4" fontId="5" fillId="0" borderId="10" xfId="365" applyNumberFormat="1" applyFont="1" applyFill="1" applyBorder="1" applyAlignment="1" applyProtection="1">
      <alignment horizontal="right"/>
      <protection locked="0"/>
    </xf>
    <xf numFmtId="4" fontId="5" fillId="0" borderId="10" xfId="0" applyNumberFormat="1" applyFont="1" applyFill="1" applyBorder="1"/>
    <xf numFmtId="4" fontId="5" fillId="0" borderId="18" xfId="0" applyNumberFormat="1" applyFont="1" applyFill="1" applyBorder="1"/>
    <xf numFmtId="164" fontId="2" fillId="0" borderId="11" xfId="0" applyNumberFormat="1" applyFont="1" applyFill="1" applyBorder="1" applyAlignment="1">
      <alignment horizontal="center" wrapText="1"/>
    </xf>
    <xf numFmtId="0" fontId="2" fillId="0" borderId="17" xfId="0" applyFont="1" applyFill="1" applyBorder="1" applyAlignment="1">
      <alignment horizontal="center" vertical="top" wrapText="1"/>
    </xf>
    <xf numFmtId="4" fontId="4" fillId="0" borderId="10" xfId="414" applyNumberFormat="1" applyFont="1" applyFill="1" applyBorder="1" applyAlignment="1">
      <alignment horizontal="center" vertical="center" wrapText="1"/>
    </xf>
    <xf numFmtId="0" fontId="4" fillId="0" borderId="0" xfId="0" applyFont="1" applyFill="1" applyBorder="1" applyAlignment="1">
      <alignment horizontal="right"/>
    </xf>
    <xf numFmtId="0" fontId="4" fillId="0" borderId="10" xfId="414" applyFont="1" applyFill="1" applyBorder="1" applyAlignment="1">
      <alignment horizontal="center" vertical="center" wrapText="1"/>
    </xf>
    <xf numFmtId="0" fontId="10" fillId="0" borderId="13" xfId="0" applyFont="1" applyFill="1" applyBorder="1" applyAlignment="1">
      <alignment horizontal="center"/>
    </xf>
    <xf numFmtId="0" fontId="10" fillId="0" borderId="0" xfId="0" applyFont="1" applyFill="1" applyBorder="1" applyAlignment="1">
      <alignment horizontal="center"/>
    </xf>
    <xf numFmtId="0" fontId="3" fillId="0" borderId="0" xfId="0" applyFont="1" applyFill="1" applyBorder="1" applyAlignment="1">
      <alignment horizontal="center"/>
    </xf>
    <xf numFmtId="0" fontId="5" fillId="0" borderId="0" xfId="0" applyFont="1" applyFill="1" applyBorder="1" applyAlignment="1">
      <alignment horizontal="center"/>
    </xf>
    <xf numFmtId="0" fontId="13" fillId="0" borderId="0" xfId="0" applyFont="1"/>
    <xf numFmtId="0" fontId="11" fillId="0" borderId="0" xfId="0" applyFont="1"/>
    <xf numFmtId="4" fontId="0" fillId="0" borderId="0" xfId="0" applyNumberFormat="1" applyFill="1"/>
    <xf numFmtId="0" fontId="4" fillId="0" borderId="12" xfId="0" applyFont="1" applyFill="1" applyBorder="1" applyAlignment="1">
      <alignment horizontal="left"/>
    </xf>
    <xf numFmtId="4" fontId="5" fillId="0" borderId="18" xfId="365" applyNumberFormat="1" applyFont="1" applyFill="1" applyBorder="1" applyAlignment="1" applyProtection="1">
      <alignment horizontal="right"/>
      <protection locked="0"/>
    </xf>
    <xf numFmtId="0" fontId="4" fillId="0" borderId="19" xfId="0" applyFont="1" applyFill="1" applyBorder="1" applyAlignment="1">
      <alignment horizontal="left"/>
    </xf>
    <xf numFmtId="3" fontId="2" fillId="0" borderId="10" xfId="416" applyNumberFormat="1" applyFont="1" applyFill="1" applyBorder="1"/>
    <xf numFmtId="0" fontId="2" fillId="0" borderId="0" xfId="416" applyFont="1" applyBorder="1" applyAlignment="1">
      <alignment horizontal="center" vertical="top" wrapText="1"/>
    </xf>
    <xf numFmtId="0" fontId="2" fillId="0" borderId="17" xfId="416" applyFont="1" applyBorder="1" applyAlignment="1">
      <alignment horizontal="center" vertical="top" wrapText="1"/>
    </xf>
    <xf numFmtId="0" fontId="24" fillId="0" borderId="10" xfId="416" applyFont="1" applyFill="1" applyBorder="1" applyAlignment="1">
      <alignment horizontal="center"/>
    </xf>
    <xf numFmtId="0" fontId="36" fillId="0" borderId="11" xfId="416" applyFont="1" applyBorder="1" applyAlignment="1">
      <alignment horizontal="center" vertical="center"/>
    </xf>
    <xf numFmtId="0" fontId="37" fillId="0" borderId="13" xfId="416" applyFont="1" applyBorder="1" applyAlignment="1">
      <alignment horizontal="center" vertical="center"/>
    </xf>
    <xf numFmtId="0" fontId="36" fillId="0" borderId="10" xfId="416" applyFont="1" applyBorder="1" applyAlignment="1">
      <alignment horizontal="center" vertical="center"/>
    </xf>
    <xf numFmtId="0" fontId="37" fillId="0" borderId="10" xfId="416" applyFont="1" applyBorder="1" applyAlignment="1">
      <alignment horizontal="center" vertical="center"/>
    </xf>
    <xf numFmtId="4" fontId="39" fillId="0" borderId="0" xfId="0" applyNumberFormat="1" applyFont="1"/>
    <xf numFmtId="0" fontId="3" fillId="0" borderId="10" xfId="0" applyFont="1" applyFill="1" applyBorder="1" applyAlignment="1">
      <alignment horizontal="left" vertical="top" wrapText="1"/>
    </xf>
    <xf numFmtId="4" fontId="3" fillId="0" borderId="10" xfId="0" applyNumberFormat="1" applyFont="1" applyFill="1" applyBorder="1" applyAlignment="1">
      <alignment horizontal="right"/>
    </xf>
    <xf numFmtId="0" fontId="36" fillId="0" borderId="10" xfId="0" applyFont="1" applyFill="1" applyBorder="1" applyAlignment="1">
      <alignment horizontal="center" vertical="center"/>
    </xf>
    <xf numFmtId="0" fontId="37" fillId="0" borderId="10" xfId="0" applyFont="1" applyFill="1" applyBorder="1" applyAlignment="1">
      <alignment horizontal="center" vertical="center"/>
    </xf>
    <xf numFmtId="4" fontId="40" fillId="0" borderId="10" xfId="0" applyNumberFormat="1" applyFont="1" applyBorder="1"/>
    <xf numFmtId="4" fontId="40" fillId="0" borderId="10" xfId="0" applyNumberFormat="1" applyFont="1" applyFill="1" applyBorder="1"/>
    <xf numFmtId="0" fontId="41" fillId="0" borderId="10" xfId="0" applyFont="1" applyFill="1" applyBorder="1" applyAlignment="1">
      <alignment horizontal="center" vertical="top" wrapText="1"/>
    </xf>
    <xf numFmtId="0" fontId="41" fillId="0" borderId="10" xfId="0" applyFont="1" applyFill="1" applyBorder="1" applyAlignment="1">
      <alignment horizontal="justify" vertical="top" wrapText="1"/>
    </xf>
    <xf numFmtId="0" fontId="41" fillId="0" borderId="10" xfId="0" applyFont="1" applyFill="1" applyBorder="1" applyAlignment="1">
      <alignment vertical="top" wrapText="1"/>
    </xf>
    <xf numFmtId="4" fontId="41" fillId="0" borderId="10" xfId="0" applyNumberFormat="1" applyFont="1" applyFill="1" applyBorder="1" applyAlignment="1">
      <alignment horizontal="right"/>
    </xf>
    <xf numFmtId="0" fontId="24" fillId="0" borderId="10" xfId="365" quotePrefix="1" applyFont="1" applyFill="1" applyBorder="1" applyAlignment="1">
      <alignment horizontal="justify" vertical="top" wrapText="1"/>
    </xf>
    <xf numFmtId="49" fontId="42" fillId="0" borderId="10" xfId="0" applyNumberFormat="1" applyFont="1" applyFill="1" applyBorder="1" applyAlignment="1">
      <alignment horizontal="center" vertical="top"/>
    </xf>
    <xf numFmtId="0" fontId="42" fillId="0" borderId="10" xfId="0" quotePrefix="1" applyFont="1" applyFill="1" applyBorder="1" applyAlignment="1">
      <alignment horizontal="left" vertical="top" wrapText="1"/>
    </xf>
    <xf numFmtId="0" fontId="42" fillId="0" borderId="10" xfId="0" applyFont="1" applyFill="1" applyBorder="1" applyAlignment="1">
      <alignment horizontal="left" vertical="top" wrapText="1"/>
    </xf>
    <xf numFmtId="0" fontId="42" fillId="0" borderId="10" xfId="0" applyFont="1" applyFill="1" applyBorder="1" applyAlignment="1">
      <alignment horizontal="center"/>
    </xf>
    <xf numFmtId="0" fontId="41" fillId="0" borderId="10" xfId="0" applyFont="1" applyBorder="1"/>
    <xf numFmtId="0" fontId="0" fillId="25" borderId="0" xfId="0" applyFill="1" applyAlignment="1">
      <alignment horizontal="center"/>
    </xf>
    <xf numFmtId="0" fontId="0" fillId="25" borderId="0" xfId="0" applyFill="1"/>
    <xf numFmtId="4" fontId="0" fillId="25" borderId="0" xfId="0" applyNumberFormat="1" applyFill="1"/>
    <xf numFmtId="4" fontId="39" fillId="25" borderId="0" xfId="0" applyNumberFormat="1" applyFont="1" applyFill="1"/>
    <xf numFmtId="166" fontId="2" fillId="0" borderId="10" xfId="365" applyNumberFormat="1" applyFont="1" applyFill="1" applyBorder="1" applyAlignment="1" applyProtection="1">
      <alignment horizontal="right"/>
      <protection locked="0"/>
    </xf>
    <xf numFmtId="0" fontId="4" fillId="0" borderId="10" xfId="415" applyFont="1" applyBorder="1" applyAlignment="1">
      <alignment horizontal="center" vertical="top" wrapText="1"/>
    </xf>
    <xf numFmtId="4" fontId="4" fillId="0" borderId="10" xfId="415" applyNumberFormat="1" applyFont="1" applyBorder="1" applyAlignment="1">
      <alignment horizontal="center" vertical="top" wrapText="1"/>
    </xf>
    <xf numFmtId="10" fontId="2" fillId="26" borderId="10" xfId="412" quotePrefix="1" applyNumberFormat="1" applyFont="1" applyFill="1" applyBorder="1" applyAlignment="1">
      <alignment horizontal="center" vertical="top" wrapText="1"/>
    </xf>
    <xf numFmtId="0" fontId="0" fillId="25" borderId="0" xfId="0" applyFill="1" applyBorder="1" applyAlignment="1">
      <alignment horizontal="center"/>
    </xf>
    <xf numFmtId="0" fontId="0" fillId="25" borderId="0" xfId="0" applyFill="1" applyBorder="1"/>
    <xf numFmtId="4" fontId="45" fillId="25" borderId="0" xfId="0" applyNumberFormat="1" applyFont="1" applyFill="1"/>
    <xf numFmtId="0" fontId="7" fillId="0" borderId="10" xfId="0" applyFont="1" applyBorder="1" applyAlignment="1">
      <alignment horizontal="center" vertical="center"/>
    </xf>
    <xf numFmtId="49" fontId="2" fillId="0" borderId="0" xfId="365" applyNumberFormat="1" applyFont="1" applyFill="1" applyBorder="1" applyAlignment="1">
      <alignment horizontal="left" vertical="center" wrapText="1"/>
    </xf>
    <xf numFmtId="49" fontId="2" fillId="0" borderId="12" xfId="365" applyNumberFormat="1" applyFont="1" applyFill="1" applyBorder="1" applyAlignment="1">
      <alignment horizontal="left" vertical="center" wrapText="1"/>
    </xf>
    <xf numFmtId="49" fontId="3" fillId="0" borderId="0" xfId="365" applyNumberFormat="1" applyFont="1" applyFill="1" applyBorder="1" applyAlignment="1">
      <alignment horizontal="center" vertical="top" wrapText="1"/>
    </xf>
    <xf numFmtId="49" fontId="3" fillId="0" borderId="0" xfId="365" applyNumberFormat="1" applyFont="1" applyFill="1" applyBorder="1" applyAlignment="1">
      <alignment horizontal="center"/>
    </xf>
    <xf numFmtId="49" fontId="3" fillId="0" borderId="11" xfId="365" applyNumberFormat="1" applyFont="1" applyFill="1" applyBorder="1" applyAlignment="1">
      <alignment horizontal="center" vertical="top" wrapText="1"/>
    </xf>
    <xf numFmtId="0" fontId="5" fillId="0" borderId="0" xfId="0" applyFont="1" applyBorder="1"/>
    <xf numFmtId="0" fontId="2" fillId="0" borderId="0" xfId="0" applyFont="1" applyBorder="1" applyAlignment="1">
      <alignment horizontal="justify" vertical="top" wrapText="1"/>
    </xf>
    <xf numFmtId="0" fontId="2" fillId="0" borderId="0" xfId="0" applyFont="1" applyBorder="1" applyAlignment="1">
      <alignment horizontal="left" vertical="top" wrapText="1"/>
    </xf>
    <xf numFmtId="0" fontId="0" fillId="0" borderId="12" xfId="0" applyBorder="1"/>
    <xf numFmtId="0" fontId="2" fillId="0" borderId="19" xfId="0" applyFont="1" applyBorder="1" applyAlignment="1">
      <alignment horizontal="justify" vertical="top" wrapText="1"/>
    </xf>
    <xf numFmtId="49" fontId="3" fillId="0" borderId="20" xfId="365" applyNumberFormat="1" applyFont="1" applyFill="1" applyBorder="1" applyAlignment="1">
      <alignment horizontal="left" vertical="center" wrapText="1"/>
    </xf>
    <xf numFmtId="49" fontId="3" fillId="0" borderId="15" xfId="365" applyNumberFormat="1" applyFont="1" applyFill="1" applyBorder="1" applyAlignment="1">
      <alignment horizontal="left" vertical="center" wrapText="1"/>
    </xf>
    <xf numFmtId="49" fontId="2" fillId="0" borderId="10" xfId="365" applyNumberFormat="1" applyFont="1" applyFill="1" applyBorder="1" applyAlignment="1">
      <alignment horizontal="left" vertical="center" wrapText="1"/>
    </xf>
    <xf numFmtId="0" fontId="2" fillId="0" borderId="10" xfId="0" applyFont="1" applyBorder="1" applyAlignment="1">
      <alignment horizontal="left" vertical="center" wrapText="1"/>
    </xf>
    <xf numFmtId="0" fontId="3" fillId="0" borderId="10" xfId="0" applyFont="1" applyBorder="1" applyAlignment="1">
      <alignment horizontal="left" vertical="center"/>
    </xf>
    <xf numFmtId="0" fontId="2" fillId="0" borderId="10" xfId="0" applyFont="1" applyFill="1" applyBorder="1" applyAlignment="1">
      <alignment horizontal="left" vertical="center" wrapText="1"/>
    </xf>
    <xf numFmtId="49" fontId="2" fillId="0" borderId="13" xfId="365" applyNumberFormat="1" applyFont="1" applyFill="1" applyBorder="1" applyAlignment="1">
      <alignment horizontal="left" vertical="center" wrapText="1"/>
    </xf>
    <xf numFmtId="0" fontId="2" fillId="0" borderId="13" xfId="365" applyFont="1" applyBorder="1" applyAlignment="1">
      <alignment horizontal="left" vertical="center" wrapText="1"/>
    </xf>
    <xf numFmtId="0" fontId="2" fillId="0" borderId="10" xfId="0" applyFont="1" applyBorder="1" applyAlignment="1">
      <alignment horizontal="left" vertical="center"/>
    </xf>
    <xf numFmtId="49" fontId="3" fillId="0" borderId="17" xfId="365" applyNumberFormat="1" applyFont="1" applyFill="1" applyBorder="1" applyAlignment="1">
      <alignment horizontal="left" vertical="center" wrapText="1"/>
    </xf>
    <xf numFmtId="49" fontId="3" fillId="0" borderId="16" xfId="365" applyNumberFormat="1" applyFont="1" applyFill="1" applyBorder="1" applyAlignment="1">
      <alignment horizontal="left" vertical="center" wrapText="1"/>
    </xf>
    <xf numFmtId="49" fontId="3" fillId="0" borderId="10" xfId="365" applyNumberFormat="1" applyFont="1" applyFill="1" applyBorder="1" applyAlignment="1">
      <alignment horizontal="center" vertical="top" wrapText="1"/>
    </xf>
    <xf numFmtId="49" fontId="3" fillId="0" borderId="17" xfId="365" applyNumberFormat="1" applyFont="1" applyFill="1" applyBorder="1" applyAlignment="1">
      <alignment horizontal="center" vertical="center" wrapText="1"/>
    </xf>
    <xf numFmtId="0" fontId="4" fillId="0" borderId="11" xfId="0" applyFont="1" applyFill="1" applyBorder="1" applyAlignment="1">
      <alignment horizontal="left"/>
    </xf>
    <xf numFmtId="0" fontId="13" fillId="0" borderId="0" xfId="397" applyFont="1" applyAlignment="1">
      <alignment horizontal="center"/>
    </xf>
    <xf numFmtId="0" fontId="11" fillId="0" borderId="0" xfId="397" applyFont="1" applyAlignment="1">
      <alignment horizontal="center"/>
    </xf>
    <xf numFmtId="0" fontId="13" fillId="0" borderId="0" xfId="397" applyFont="1"/>
    <xf numFmtId="4" fontId="13" fillId="0" borderId="0" xfId="397" applyNumberFormat="1" applyFont="1"/>
    <xf numFmtId="0" fontId="3" fillId="0" borderId="0" xfId="397" applyFont="1" applyBorder="1" applyAlignment="1">
      <alignment horizontal="center"/>
    </xf>
    <xf numFmtId="0" fontId="43" fillId="0" borderId="0" xfId="397" applyFont="1" applyBorder="1" applyAlignment="1">
      <alignment horizontal="center"/>
    </xf>
    <xf numFmtId="0" fontId="3" fillId="0" borderId="0" xfId="397" applyFont="1" applyBorder="1" applyAlignment="1">
      <alignment horizontal="right"/>
    </xf>
    <xf numFmtId="4" fontId="3" fillId="0" borderId="0" xfId="397" applyNumberFormat="1" applyFont="1" applyBorder="1" applyAlignment="1">
      <alignment horizontal="right"/>
    </xf>
    <xf numFmtId="4" fontId="3" fillId="0" borderId="0" xfId="397" applyNumberFormat="1" applyFont="1" applyBorder="1" applyAlignment="1"/>
    <xf numFmtId="16" fontId="4" fillId="27" borderId="10" xfId="392" quotePrefix="1" applyNumberFormat="1" applyFont="1" applyFill="1" applyBorder="1" applyAlignment="1">
      <alignment horizontal="justify" vertical="top" wrapText="1"/>
    </xf>
    <xf numFmtId="16" fontId="29" fillId="0" borderId="10" xfId="392" applyNumberFormat="1" applyFont="1" applyBorder="1" applyAlignment="1">
      <alignment horizontal="center" vertical="center"/>
    </xf>
    <xf numFmtId="0" fontId="3" fillId="0" borderId="22" xfId="392" applyFont="1" applyBorder="1" applyAlignment="1">
      <alignment vertical="top" wrapText="1"/>
    </xf>
    <xf numFmtId="0" fontId="3" fillId="0" borderId="19" xfId="392" applyFont="1" applyBorder="1" applyAlignment="1">
      <alignment vertical="top" wrapText="1"/>
    </xf>
    <xf numFmtId="164" fontId="2" fillId="0" borderId="10" xfId="397" applyNumberFormat="1" applyFont="1" applyFill="1" applyBorder="1" applyAlignment="1">
      <alignment horizontal="center" wrapText="1"/>
    </xf>
    <xf numFmtId="0" fontId="2" fillId="0" borderId="10" xfId="392" applyFont="1" applyBorder="1" applyAlignment="1">
      <alignment horizontal="left" vertical="center" wrapText="1"/>
    </xf>
    <xf numFmtId="0" fontId="2" fillId="0" borderId="10" xfId="392" applyFont="1" applyBorder="1" applyAlignment="1">
      <alignment horizontal="center" vertical="center" wrapText="1"/>
    </xf>
    <xf numFmtId="0" fontId="13" fillId="0" borderId="10" xfId="413" applyFont="1" applyBorder="1"/>
    <xf numFmtId="0" fontId="2" fillId="0" borderId="10" xfId="397" quotePrefix="1" applyFont="1" applyFill="1" applyBorder="1" applyAlignment="1">
      <alignment horizontal="center" vertical="top" wrapText="1"/>
    </xf>
    <xf numFmtId="0" fontId="11" fillId="0" borderId="10" xfId="397" applyFont="1" applyFill="1" applyBorder="1" applyAlignment="1">
      <alignment horizontal="center" vertical="top" wrapText="1"/>
    </xf>
    <xf numFmtId="0" fontId="2" fillId="0" borderId="12" xfId="397" applyNumberFormat="1" applyFont="1" applyFill="1" applyBorder="1"/>
    <xf numFmtId="4" fontId="2" fillId="0" borderId="10" xfId="397" applyNumberFormat="1" applyFont="1" applyFill="1" applyBorder="1" applyAlignment="1">
      <alignment horizontal="right"/>
    </xf>
    <xf numFmtId="0" fontId="13" fillId="0" borderId="0" xfId="413" applyFont="1"/>
    <xf numFmtId="0" fontId="11" fillId="0" borderId="0" xfId="413" applyFont="1"/>
    <xf numFmtId="0" fontId="1" fillId="0" borderId="0" xfId="413"/>
    <xf numFmtId="0" fontId="2" fillId="0" borderId="11" xfId="392" applyFont="1" applyBorder="1" applyAlignment="1">
      <alignment horizontal="left" vertical="center"/>
    </xf>
    <xf numFmtId="0" fontId="2" fillId="0" borderId="13" xfId="392" applyFont="1" applyBorder="1" applyAlignment="1">
      <alignment horizontal="left" vertical="center"/>
    </xf>
    <xf numFmtId="0" fontId="13" fillId="0" borderId="10" xfId="413" applyFont="1" applyBorder="1" applyAlignment="1">
      <alignment horizontal="center"/>
    </xf>
    <xf numFmtId="165" fontId="13" fillId="0" borderId="10" xfId="413" applyNumberFormat="1" applyFont="1" applyBorder="1"/>
    <xf numFmtId="2" fontId="13" fillId="0" borderId="10" xfId="413" applyNumberFormat="1" applyFont="1" applyBorder="1"/>
    <xf numFmtId="0" fontId="13" fillId="0" borderId="10" xfId="413" applyFont="1" applyBorder="1" applyAlignment="1">
      <alignment horizontal="center" wrapText="1"/>
    </xf>
    <xf numFmtId="49" fontId="2" fillId="0" borderId="10" xfId="392" applyNumberFormat="1" applyFont="1" applyBorder="1" applyAlignment="1">
      <alignment horizontal="center" vertical="top"/>
    </xf>
    <xf numFmtId="10" fontId="2" fillId="27" borderId="10" xfId="392" quotePrefix="1" applyNumberFormat="1" applyFont="1" applyFill="1" applyBorder="1" applyAlignment="1">
      <alignment horizontal="center" vertical="top" wrapText="1"/>
    </xf>
    <xf numFmtId="10" fontId="2" fillId="27" borderId="0" xfId="392" applyNumberFormat="1" applyFont="1" applyFill="1" applyBorder="1" applyAlignment="1">
      <alignment horizontal="center" vertical="top" wrapText="1"/>
    </xf>
    <xf numFmtId="49" fontId="11" fillId="0" borderId="0" xfId="392" applyNumberFormat="1" applyFont="1" applyBorder="1" applyAlignment="1">
      <alignment horizontal="center" vertical="center"/>
    </xf>
    <xf numFmtId="0" fontId="13" fillId="0" borderId="10" xfId="413" applyFont="1" applyBorder="1" applyAlignment="1">
      <alignment horizontal="right"/>
    </xf>
    <xf numFmtId="165" fontId="13" fillId="0" borderId="10" xfId="413" applyNumberFormat="1" applyFont="1" applyBorder="1" applyAlignment="1">
      <alignment horizontal="right"/>
    </xf>
    <xf numFmtId="0" fontId="2" fillId="0" borderId="10" xfId="392" quotePrefix="1" applyFont="1" applyBorder="1" applyAlignment="1">
      <alignment horizontal="center" vertical="top"/>
    </xf>
    <xf numFmtId="0" fontId="2" fillId="0" borderId="0" xfId="392" applyFont="1" applyBorder="1" applyAlignment="1">
      <alignment horizontal="center" vertical="center"/>
    </xf>
    <xf numFmtId="49" fontId="2" fillId="0" borderId="0" xfId="392" applyNumberFormat="1" applyFont="1" applyBorder="1" applyAlignment="1">
      <alignment horizontal="left" vertical="center"/>
    </xf>
    <xf numFmtId="0" fontId="2" fillId="0" borderId="0" xfId="392" applyFont="1" applyFill="1" applyBorder="1" applyAlignment="1">
      <alignment horizontal="left" vertical="center" wrapText="1"/>
    </xf>
    <xf numFmtId="0" fontId="2" fillId="0" borderId="0" xfId="392" applyFont="1" applyBorder="1" applyAlignment="1">
      <alignment vertical="center"/>
    </xf>
    <xf numFmtId="0" fontId="13" fillId="0" borderId="0" xfId="413" applyFont="1" applyBorder="1" applyAlignment="1">
      <alignment horizontal="left"/>
    </xf>
    <xf numFmtId="0" fontId="13" fillId="0" borderId="0" xfId="413" applyFont="1" applyBorder="1"/>
    <xf numFmtId="0" fontId="13" fillId="0" borderId="0" xfId="413" applyFont="1" applyAlignment="1"/>
    <xf numFmtId="0" fontId="3" fillId="0" borderId="0" xfId="392" applyFont="1" applyFill="1" applyBorder="1" applyAlignment="1">
      <alignment vertical="center"/>
    </xf>
    <xf numFmtId="0" fontId="3" fillId="0" borderId="15" xfId="392" applyFont="1" applyFill="1" applyBorder="1" applyAlignment="1">
      <alignment vertical="center"/>
    </xf>
    <xf numFmtId="0" fontId="19" fillId="0" borderId="10" xfId="414" applyFont="1" applyFill="1" applyBorder="1" applyAlignment="1">
      <alignment horizontal="center" vertical="center" wrapText="1"/>
    </xf>
    <xf numFmtId="0" fontId="7" fillId="0" borderId="11" xfId="0" applyFont="1" applyFill="1" applyBorder="1" applyAlignment="1">
      <alignment horizontal="center"/>
    </xf>
    <xf numFmtId="4" fontId="5" fillId="0" borderId="23" xfId="0" applyNumberFormat="1" applyFont="1" applyFill="1" applyBorder="1"/>
    <xf numFmtId="4" fontId="5" fillId="0" borderId="17" xfId="365" applyNumberFormat="1" applyFont="1" applyFill="1" applyBorder="1" applyAlignment="1" applyProtection="1">
      <protection locked="0"/>
    </xf>
    <xf numFmtId="4" fontId="5" fillId="0" borderId="17" xfId="0" applyNumberFormat="1" applyFont="1" applyFill="1" applyBorder="1"/>
    <xf numFmtId="4" fontId="5" fillId="0" borderId="13" xfId="365" applyNumberFormat="1" applyFont="1" applyFill="1" applyBorder="1" applyAlignment="1" applyProtection="1">
      <alignment horizontal="right"/>
      <protection locked="0"/>
    </xf>
    <xf numFmtId="164" fontId="2" fillId="0" borderId="13" xfId="0" applyNumberFormat="1" applyFont="1" applyFill="1" applyBorder="1" applyAlignment="1">
      <alignment horizontal="center" wrapText="1"/>
    </xf>
    <xf numFmtId="4" fontId="5" fillId="0" borderId="17" xfId="365" applyNumberFormat="1" applyFont="1" applyFill="1" applyBorder="1" applyAlignment="1" applyProtection="1">
      <alignment horizontal="right"/>
      <protection locked="0"/>
    </xf>
    <xf numFmtId="4" fontId="5" fillId="0" borderId="17" xfId="365" applyNumberFormat="1" applyFont="1" applyFill="1" applyBorder="1" applyAlignment="1" applyProtection="1">
      <alignment horizontal="right" wrapText="1"/>
      <protection locked="0"/>
    </xf>
    <xf numFmtId="4" fontId="5" fillId="0" borderId="10" xfId="0" applyNumberFormat="1" applyFont="1" applyFill="1" applyBorder="1" applyAlignment="1">
      <alignment wrapText="1"/>
    </xf>
    <xf numFmtId="0" fontId="7" fillId="0" borderId="0" xfId="0" applyFont="1" applyFill="1" applyBorder="1" applyAlignment="1">
      <alignment horizontal="center"/>
    </xf>
    <xf numFmtId="164" fontId="2" fillId="0" borderId="18" xfId="0" applyNumberFormat="1" applyFont="1" applyFill="1" applyBorder="1" applyAlignment="1">
      <alignment horizontal="center" wrapText="1"/>
    </xf>
    <xf numFmtId="0" fontId="2" fillId="0" borderId="18" xfId="0" applyFont="1" applyFill="1" applyBorder="1" applyAlignment="1">
      <alignment horizontal="center" vertical="top" wrapText="1"/>
    </xf>
    <xf numFmtId="0" fontId="3" fillId="0" borderId="0" xfId="0" applyFont="1" applyFill="1" applyBorder="1" applyAlignment="1">
      <alignment horizontal="right"/>
    </xf>
    <xf numFmtId="0" fontId="5" fillId="0" borderId="19" xfId="0" applyNumberFormat="1" applyFont="1" applyFill="1" applyBorder="1"/>
    <xf numFmtId="4" fontId="5" fillId="0" borderId="18" xfId="0" applyNumberFormat="1" applyFont="1" applyFill="1" applyBorder="1" applyProtection="1">
      <protection locked="0"/>
    </xf>
    <xf numFmtId="0" fontId="5" fillId="0" borderId="12" xfId="0" applyNumberFormat="1" applyFont="1" applyFill="1" applyBorder="1"/>
    <xf numFmtId="4" fontId="5" fillId="0" borderId="10" xfId="0" applyNumberFormat="1" applyFont="1" applyFill="1" applyBorder="1" applyProtection="1">
      <protection locked="0"/>
    </xf>
    <xf numFmtId="0" fontId="33" fillId="0" borderId="12" xfId="0" applyFont="1" applyFill="1" applyBorder="1" applyAlignment="1"/>
    <xf numFmtId="0" fontId="4" fillId="0" borderId="0" xfId="0" applyFont="1" applyFill="1" applyBorder="1" applyAlignment="1">
      <alignment horizontal="right" wrapText="1"/>
    </xf>
    <xf numFmtId="0" fontId="33" fillId="0" borderId="20" xfId="0" applyFont="1" applyFill="1" applyBorder="1" applyAlignment="1">
      <alignment horizontal="center"/>
    </xf>
    <xf numFmtId="0" fontId="33" fillId="0" borderId="23" xfId="0" applyFont="1" applyFill="1" applyBorder="1" applyAlignment="1">
      <alignment horizontal="center"/>
    </xf>
    <xf numFmtId="0" fontId="33" fillId="0" borderId="23" xfId="0" applyFont="1" applyFill="1" applyBorder="1"/>
    <xf numFmtId="0" fontId="5" fillId="0" borderId="23" xfId="0" applyFont="1" applyFill="1" applyBorder="1"/>
    <xf numFmtId="0" fontId="33" fillId="0" borderId="0" xfId="0" applyFont="1" applyFill="1"/>
    <xf numFmtId="0" fontId="7" fillId="0" borderId="11" xfId="0" applyFont="1" applyFill="1" applyBorder="1" applyAlignment="1">
      <alignment horizontal="center" vertical="center"/>
    </xf>
    <xf numFmtId="0" fontId="10" fillId="0" borderId="13" xfId="0" applyFont="1" applyFill="1" applyBorder="1" applyAlignment="1">
      <alignment horizontal="center" vertical="center"/>
    </xf>
    <xf numFmtId="49" fontId="2" fillId="0" borderId="10" xfId="0" applyNumberFormat="1" applyFont="1" applyFill="1" applyBorder="1" applyAlignment="1">
      <alignment horizontal="center" vertical="top" wrapText="1"/>
    </xf>
    <xf numFmtId="0" fontId="2" fillId="0" borderId="10" xfId="0" applyNumberFormat="1" applyFont="1" applyFill="1" applyBorder="1" applyAlignment="1">
      <alignment vertical="top" wrapText="1"/>
    </xf>
    <xf numFmtId="0" fontId="2" fillId="0" borderId="10" xfId="0" applyNumberFormat="1" applyFont="1" applyFill="1" applyBorder="1" applyAlignment="1">
      <alignment horizontal="left" vertical="top" wrapText="1"/>
    </xf>
    <xf numFmtId="4" fontId="2" fillId="0" borderId="10" xfId="365" applyNumberFormat="1" applyFont="1" applyFill="1" applyBorder="1" applyAlignment="1" applyProtection="1">
      <alignment horizontal="left" vertical="top" wrapText="1"/>
      <protection locked="0"/>
    </xf>
    <xf numFmtId="0" fontId="2" fillId="0" borderId="17" xfId="0" applyFont="1" applyFill="1" applyBorder="1" applyAlignment="1">
      <alignment horizontal="left" vertical="top" wrapText="1"/>
    </xf>
    <xf numFmtId="0" fontId="2" fillId="0" borderId="12" xfId="0" applyFont="1" applyFill="1" applyBorder="1" applyAlignment="1">
      <alignment horizontal="left" vertical="top" wrapText="1"/>
    </xf>
    <xf numFmtId="4" fontId="2" fillId="0" borderId="12" xfId="365" applyNumberFormat="1" applyFont="1" applyFill="1" applyBorder="1" applyAlignment="1" applyProtection="1">
      <alignment horizontal="left" vertical="top" wrapText="1"/>
      <protection locked="0"/>
    </xf>
    <xf numFmtId="0" fontId="33" fillId="0" borderId="0" xfId="0" applyFont="1" applyFill="1" applyAlignment="1">
      <alignment horizontal="left"/>
    </xf>
    <xf numFmtId="49" fontId="2" fillId="0" borderId="17" xfId="0" applyNumberFormat="1" applyFont="1" applyFill="1" applyBorder="1" applyAlignment="1">
      <alignment horizontal="center" vertical="top" wrapText="1"/>
    </xf>
    <xf numFmtId="0" fontId="2" fillId="0" borderId="23" xfId="0" applyFont="1" applyFill="1" applyBorder="1" applyAlignment="1">
      <alignment horizontal="left" vertical="top" wrapText="1"/>
    </xf>
    <xf numFmtId="0" fontId="2" fillId="0" borderId="17" xfId="0" applyFont="1" applyFill="1" applyBorder="1" applyAlignment="1">
      <alignment horizontal="justify" vertical="top" wrapText="1"/>
    </xf>
    <xf numFmtId="0" fontId="7" fillId="0" borderId="13" xfId="0" applyFont="1" applyFill="1" applyBorder="1" applyAlignment="1">
      <alignment horizontal="center"/>
    </xf>
    <xf numFmtId="0" fontId="2" fillId="0" borderId="22" xfId="0" applyFont="1" applyFill="1" applyBorder="1" applyAlignment="1">
      <alignment horizontal="left" vertical="top" wrapText="1"/>
    </xf>
    <xf numFmtId="0" fontId="5" fillId="0" borderId="12" xfId="0" applyFont="1" applyFill="1" applyBorder="1" applyAlignment="1"/>
    <xf numFmtId="0" fontId="7" fillId="0" borderId="11" xfId="0" applyFont="1" applyFill="1" applyBorder="1" applyAlignment="1">
      <alignment horizontal="left" vertical="center"/>
    </xf>
    <xf numFmtId="0" fontId="7" fillId="0" borderId="24" xfId="0" applyFont="1" applyFill="1" applyBorder="1" applyAlignment="1">
      <alignment horizontal="left" vertical="center"/>
    </xf>
    <xf numFmtId="0" fontId="33" fillId="0" borderId="25" xfId="0" applyFont="1" applyFill="1" applyBorder="1" applyAlignment="1"/>
    <xf numFmtId="0" fontId="5" fillId="0" borderId="25" xfId="0" applyFont="1" applyFill="1" applyBorder="1" applyAlignment="1"/>
    <xf numFmtId="0" fontId="33" fillId="0" borderId="0" xfId="0" applyFont="1" applyFill="1" applyAlignment="1">
      <alignment horizontal="center"/>
    </xf>
    <xf numFmtId="0" fontId="3" fillId="0" borderId="18" xfId="392" applyFont="1" applyBorder="1" applyAlignment="1">
      <alignment horizontal="center" vertical="top" wrapText="1"/>
    </xf>
    <xf numFmtId="0" fontId="3" fillId="0" borderId="22" xfId="392" applyFont="1" applyBorder="1" applyAlignment="1">
      <alignment horizontal="center" vertical="top" wrapText="1"/>
    </xf>
    <xf numFmtId="0" fontId="84" fillId="0" borderId="20" xfId="416" applyFill="1" applyBorder="1" applyAlignment="1">
      <alignment horizontal="center"/>
    </xf>
    <xf numFmtId="0" fontId="84" fillId="0" borderId="23" xfId="416" applyFill="1" applyBorder="1" applyAlignment="1">
      <alignment horizontal="center"/>
    </xf>
    <xf numFmtId="0" fontId="84" fillId="0" borderId="23" xfId="416" applyFill="1" applyBorder="1"/>
    <xf numFmtId="4" fontId="84" fillId="0" borderId="23" xfId="416" applyNumberFormat="1" applyFill="1" applyBorder="1"/>
    <xf numFmtId="4" fontId="84" fillId="0" borderId="21" xfId="416" applyNumberFormat="1" applyFill="1" applyBorder="1"/>
    <xf numFmtId="0" fontId="84" fillId="0" borderId="0" xfId="416" applyFill="1"/>
    <xf numFmtId="16" fontId="4" fillId="27" borderId="17" xfId="392" quotePrefix="1" applyNumberFormat="1" applyFont="1" applyFill="1" applyBorder="1" applyAlignment="1">
      <alignment horizontal="justify" vertical="top" wrapText="1"/>
    </xf>
    <xf numFmtId="16" fontId="29" fillId="0" borderId="17" xfId="392" applyNumberFormat="1" applyFont="1" applyBorder="1" applyAlignment="1">
      <alignment horizontal="center" vertical="center"/>
    </xf>
    <xf numFmtId="49" fontId="2" fillId="0" borderId="10" xfId="390" applyNumberFormat="1" applyFont="1" applyBorder="1" applyAlignment="1">
      <alignment horizontal="center" vertical="top"/>
    </xf>
    <xf numFmtId="0" fontId="80" fillId="0" borderId="0" xfId="382" applyFont="1" applyAlignment="1" applyProtection="1">
      <alignment horizontal="center" vertical="top"/>
      <protection locked="0"/>
    </xf>
    <xf numFmtId="49" fontId="80" fillId="0" borderId="0" xfId="382" applyNumberFormat="1" applyFont="1" applyAlignment="1" applyProtection="1">
      <alignment horizontal="center" vertical="top"/>
      <protection locked="0"/>
    </xf>
    <xf numFmtId="0" fontId="80" fillId="0" borderId="0" xfId="382" applyFont="1" applyAlignment="1" applyProtection="1">
      <alignment horizontal="left" wrapText="1"/>
      <protection locked="0"/>
    </xf>
    <xf numFmtId="0" fontId="80" fillId="0" borderId="0" xfId="382" applyFont="1" applyProtection="1">
      <protection locked="0"/>
    </xf>
    <xf numFmtId="3" fontId="80" fillId="0" borderId="0" xfId="382" applyNumberFormat="1" applyFont="1" applyProtection="1">
      <protection locked="0"/>
    </xf>
    <xf numFmtId="0" fontId="81" fillId="0" borderId="0" xfId="0" applyFont="1"/>
    <xf numFmtId="0" fontId="80" fillId="0" borderId="0" xfId="0" applyFont="1"/>
    <xf numFmtId="0" fontId="2" fillId="0" borderId="15" xfId="382" applyFont="1" applyBorder="1" applyAlignment="1" applyProtection="1">
      <alignment horizontal="center" vertical="top"/>
      <protection locked="0"/>
    </xf>
    <xf numFmtId="49" fontId="2" fillId="0" borderId="0" xfId="382" applyNumberFormat="1" applyFont="1" applyAlignment="1" applyProtection="1">
      <alignment horizontal="center" vertical="top"/>
      <protection locked="0"/>
    </xf>
    <xf numFmtId="0" fontId="2" fillId="0" borderId="0" xfId="382" applyFont="1" applyAlignment="1" applyProtection="1">
      <alignment horizontal="left" wrapText="1"/>
      <protection locked="0"/>
    </xf>
    <xf numFmtId="0" fontId="2" fillId="0" borderId="0" xfId="382" applyFont="1" applyProtection="1">
      <protection locked="0"/>
    </xf>
    <xf numFmtId="3" fontId="2" fillId="0" borderId="27" xfId="382" applyNumberFormat="1" applyFont="1" applyBorder="1" applyProtection="1">
      <protection locked="0"/>
    </xf>
    <xf numFmtId="1" fontId="3" fillId="0" borderId="28" xfId="382" applyNumberFormat="1" applyFont="1" applyBorder="1" applyAlignment="1" applyProtection="1">
      <alignment horizontal="center" vertical="center" wrapText="1"/>
      <protection locked="0"/>
    </xf>
    <xf numFmtId="49" fontId="3" fillId="0" borderId="28" xfId="382" applyNumberFormat="1" applyFont="1" applyBorder="1" applyAlignment="1" applyProtection="1">
      <alignment horizontal="center" vertical="center" wrapText="1"/>
      <protection locked="0"/>
    </xf>
    <xf numFmtId="0" fontId="3" fillId="0" borderId="28" xfId="382" applyFont="1" applyBorder="1" applyAlignment="1" applyProtection="1">
      <alignment horizontal="center" vertical="center" wrapText="1"/>
      <protection locked="0"/>
    </xf>
    <xf numFmtId="0" fontId="2" fillId="0" borderId="28" xfId="382" applyFont="1" applyBorder="1" applyAlignment="1">
      <alignment horizontal="center" vertical="center" wrapText="1"/>
    </xf>
    <xf numFmtId="4" fontId="2" fillId="0" borderId="28" xfId="382" applyNumberFormat="1" applyFont="1" applyBorder="1" applyAlignment="1">
      <alignment horizontal="center" vertical="center" wrapText="1"/>
    </xf>
    <xf numFmtId="3" fontId="2" fillId="0" borderId="28" xfId="382" applyNumberFormat="1" applyFont="1" applyBorder="1" applyAlignment="1">
      <alignment horizontal="center" vertical="center" wrapText="1"/>
    </xf>
    <xf numFmtId="169" fontId="2" fillId="0" borderId="29" xfId="382" applyNumberFormat="1" applyFont="1" applyBorder="1" applyAlignment="1" applyProtection="1">
      <alignment horizontal="center" vertical="top"/>
      <protection locked="0"/>
    </xf>
    <xf numFmtId="49" fontId="2" fillId="0" borderId="29" xfId="382" applyNumberFormat="1" applyFont="1" applyBorder="1" applyAlignment="1" applyProtection="1">
      <alignment horizontal="center" vertical="top"/>
      <protection locked="0"/>
    </xf>
    <xf numFmtId="0" fontId="2" fillId="0" borderId="29" xfId="382" applyFont="1" applyBorder="1" applyAlignment="1" applyProtection="1">
      <alignment horizontal="left" wrapText="1"/>
      <protection locked="0"/>
    </xf>
    <xf numFmtId="0" fontId="2" fillId="0" borderId="29" xfId="382" applyFont="1" applyBorder="1" applyProtection="1">
      <protection locked="0"/>
    </xf>
    <xf numFmtId="4" fontId="2" fillId="0" borderId="29" xfId="382" applyNumberFormat="1" applyFont="1" applyBorder="1" applyProtection="1">
      <protection locked="0"/>
    </xf>
    <xf numFmtId="169" fontId="2" fillId="0" borderId="16" xfId="382" applyNumberFormat="1" applyFont="1" applyBorder="1" applyAlignment="1" applyProtection="1">
      <alignment horizontal="center" vertical="top"/>
      <protection locked="0"/>
    </xf>
    <xf numFmtId="49" fontId="2" fillId="0" borderId="16" xfId="382" applyNumberFormat="1" applyFont="1" applyBorder="1" applyAlignment="1" applyProtection="1">
      <alignment horizontal="center" vertical="top"/>
      <protection locked="0"/>
    </xf>
    <xf numFmtId="1" fontId="2" fillId="0" borderId="16" xfId="382" applyNumberFormat="1" applyFont="1" applyBorder="1" applyAlignment="1">
      <alignment horizontal="left" wrapText="1"/>
    </xf>
    <xf numFmtId="0" fontId="2" fillId="0" borderId="16" xfId="382" applyFont="1" applyBorder="1" applyProtection="1">
      <protection locked="0"/>
    </xf>
    <xf numFmtId="4" fontId="2" fillId="0" borderId="16" xfId="382" applyNumberFormat="1" applyFont="1" applyBorder="1" applyProtection="1">
      <protection locked="0"/>
    </xf>
    <xf numFmtId="169" fontId="2" fillId="0" borderId="16" xfId="404" applyNumberFormat="1" applyFont="1" applyBorder="1" applyAlignment="1">
      <alignment horizontal="center" vertical="top" wrapText="1"/>
    </xf>
    <xf numFmtId="49" fontId="2" fillId="0" borderId="16" xfId="404" applyNumberFormat="1" applyFont="1" applyBorder="1" applyAlignment="1">
      <alignment horizontal="center" vertical="top" wrapText="1"/>
    </xf>
    <xf numFmtId="1" fontId="2" fillId="0" borderId="16" xfId="0" applyNumberFormat="1" applyFont="1" applyBorder="1" applyAlignment="1">
      <alignment vertical="top" wrapText="1"/>
    </xf>
    <xf numFmtId="167" fontId="2" fillId="0" borderId="16" xfId="0" applyNumberFormat="1" applyFont="1" applyBorder="1" applyAlignment="1">
      <alignment horizontal="center" wrapText="1"/>
    </xf>
    <xf numFmtId="3" fontId="2" fillId="0" borderId="16" xfId="0" applyNumberFormat="1" applyFont="1" applyBorder="1" applyAlignment="1">
      <alignment horizontal="center" wrapText="1"/>
    </xf>
    <xf numFmtId="4" fontId="2" fillId="0" borderId="16" xfId="0" applyNumberFormat="1" applyFont="1" applyBorder="1" applyAlignment="1">
      <alignment horizontal="right" wrapText="1"/>
    </xf>
    <xf numFmtId="4" fontId="2" fillId="0" borderId="16" xfId="0" applyNumberFormat="1" applyFont="1" applyBorder="1" applyAlignment="1">
      <alignment wrapText="1"/>
    </xf>
    <xf numFmtId="169" fontId="2" fillId="0" borderId="16" xfId="0" applyNumberFormat="1" applyFont="1" applyBorder="1" applyAlignment="1">
      <alignment horizontal="center" vertical="top" wrapText="1"/>
    </xf>
    <xf numFmtId="49" fontId="2" fillId="0" borderId="16" xfId="0" applyNumberFormat="1" applyFont="1" applyBorder="1" applyAlignment="1">
      <alignment horizontal="center" vertical="top" wrapText="1"/>
    </xf>
    <xf numFmtId="1" fontId="2" fillId="0" borderId="16" xfId="0" applyNumberFormat="1" applyFont="1" applyBorder="1" applyAlignment="1">
      <alignment horizontal="left" vertical="top" wrapText="1"/>
    </xf>
    <xf numFmtId="1" fontId="2" fillId="0" borderId="16" xfId="0" applyNumberFormat="1" applyFont="1" applyBorder="1" applyAlignment="1">
      <alignment horizontal="center" vertical="top" wrapText="1"/>
    </xf>
    <xf numFmtId="49" fontId="2" fillId="0" borderId="30" xfId="0" applyNumberFormat="1" applyFont="1" applyBorder="1" applyAlignment="1">
      <alignment vertical="center" wrapText="1"/>
    </xf>
    <xf numFmtId="0" fontId="80" fillId="0" borderId="16" xfId="393" applyFont="1" applyBorder="1"/>
    <xf numFmtId="166" fontId="2" fillId="0" borderId="16" xfId="0" applyNumberFormat="1" applyFont="1" applyBorder="1" applyAlignment="1">
      <alignment horizontal="center" wrapText="1"/>
    </xf>
    <xf numFmtId="166" fontId="2" fillId="0" borderId="30" xfId="0" applyNumberFormat="1" applyFont="1" applyBorder="1" applyAlignment="1" applyProtection="1">
      <alignment wrapText="1"/>
      <protection locked="0"/>
    </xf>
    <xf numFmtId="2" fontId="2" fillId="0" borderId="0" xfId="0" applyNumberFormat="1" applyFont="1" applyAlignment="1">
      <alignment wrapText="1"/>
    </xf>
    <xf numFmtId="3" fontId="2" fillId="0" borderId="30" xfId="0" applyNumberFormat="1" applyFont="1" applyBorder="1" applyAlignment="1" applyProtection="1">
      <alignment wrapText="1"/>
      <protection locked="0"/>
    </xf>
    <xf numFmtId="3" fontId="2" fillId="0" borderId="16" xfId="0" applyNumberFormat="1" applyFont="1" applyBorder="1" applyAlignment="1">
      <alignment wrapText="1"/>
    </xf>
    <xf numFmtId="0" fontId="2" fillId="0" borderId="16" xfId="404" applyFont="1" applyBorder="1" applyAlignment="1">
      <alignment horizontal="center" vertical="top" wrapText="1"/>
    </xf>
    <xf numFmtId="2" fontId="2" fillId="0" borderId="16" xfId="0" applyNumberFormat="1" applyFont="1" applyBorder="1" applyAlignment="1">
      <alignment horizontal="center" wrapText="1"/>
    </xf>
    <xf numFmtId="3" fontId="2" fillId="0" borderId="16" xfId="0" applyNumberFormat="1" applyFont="1" applyBorder="1" applyAlignment="1" applyProtection="1">
      <alignment wrapText="1"/>
      <protection locked="0"/>
    </xf>
    <xf numFmtId="2" fontId="2" fillId="0" borderId="16" xfId="0" applyNumberFormat="1" applyFont="1" applyBorder="1" applyAlignment="1">
      <alignment wrapText="1"/>
    </xf>
    <xf numFmtId="0" fontId="80" fillId="0" borderId="16" xfId="0" applyFont="1" applyBorder="1"/>
    <xf numFmtId="2" fontId="2" fillId="0" borderId="15" xfId="382" applyNumberFormat="1" applyFont="1" applyBorder="1" applyAlignment="1">
      <alignment horizontal="left" wrapText="1"/>
    </xf>
    <xf numFmtId="165" fontId="2" fillId="0" borderId="16" xfId="0" applyNumberFormat="1" applyFont="1" applyBorder="1" applyAlignment="1">
      <alignment horizontal="center" wrapText="1"/>
    </xf>
    <xf numFmtId="3" fontId="2" fillId="0" borderId="16" xfId="0" applyNumberFormat="1" applyFont="1" applyBorder="1" applyAlignment="1">
      <alignment horizontal="right" wrapText="1"/>
    </xf>
    <xf numFmtId="165" fontId="80" fillId="0" borderId="16" xfId="0" applyNumberFormat="1" applyFont="1" applyBorder="1"/>
    <xf numFmtId="170" fontId="2" fillId="0" borderId="16" xfId="0" applyNumberFormat="1" applyFont="1" applyBorder="1" applyAlignment="1">
      <alignment horizontal="center" wrapText="1"/>
    </xf>
    <xf numFmtId="1" fontId="24" fillId="0" borderId="16" xfId="0" applyNumberFormat="1" applyFont="1" applyBorder="1" applyAlignment="1">
      <alignment vertical="top" wrapText="1"/>
    </xf>
    <xf numFmtId="168" fontId="32" fillId="0" borderId="16" xfId="0" applyNumberFormat="1" applyFont="1" applyBorder="1" applyAlignment="1">
      <alignment horizontal="left" vertical="top"/>
    </xf>
    <xf numFmtId="1" fontId="32" fillId="0" borderId="16" xfId="0" applyNumberFormat="1" applyFont="1" applyBorder="1" applyAlignment="1">
      <alignment horizontal="left" wrapText="1"/>
    </xf>
    <xf numFmtId="1" fontId="3" fillId="0" borderId="28" xfId="366" applyNumberFormat="1" applyFont="1" applyBorder="1" applyAlignment="1">
      <alignment horizontal="center" vertical="center" wrapText="1"/>
    </xf>
    <xf numFmtId="49" fontId="3" fillId="0" borderId="28" xfId="366" applyNumberFormat="1" applyFont="1" applyBorder="1" applyAlignment="1">
      <alignment horizontal="center" vertical="center" wrapText="1"/>
    </xf>
    <xf numFmtId="0" fontId="3" fillId="0" borderId="28" xfId="366" applyFont="1" applyBorder="1" applyAlignment="1">
      <alignment horizontal="left" vertical="center" wrapText="1"/>
    </xf>
    <xf numFmtId="0" fontId="3" fillId="0" borderId="28" xfId="366" applyFont="1" applyBorder="1" applyAlignment="1">
      <alignment horizontal="center" vertical="center" wrapText="1"/>
    </xf>
    <xf numFmtId="4" fontId="3" fillId="0" borderId="28" xfId="366" applyNumberFormat="1" applyFont="1" applyBorder="1" applyAlignment="1">
      <alignment horizontal="right" vertical="center" wrapText="1"/>
    </xf>
    <xf numFmtId="0" fontId="2" fillId="0" borderId="10" xfId="0" applyFont="1" applyBorder="1" applyAlignment="1">
      <alignment horizontal="left" vertical="top" wrapText="1"/>
    </xf>
    <xf numFmtId="0" fontId="2" fillId="0" borderId="12" xfId="0" applyFont="1" applyFill="1" applyBorder="1" applyAlignment="1">
      <alignment horizontal="center" vertical="top" wrapText="1"/>
    </xf>
    <xf numFmtId="0" fontId="2" fillId="0" borderId="22" xfId="0" applyFont="1" applyBorder="1" applyAlignment="1">
      <alignment horizontal="left" vertical="top" wrapText="1"/>
    </xf>
    <xf numFmtId="0" fontId="2" fillId="0" borderId="11" xfId="0" applyFont="1" applyBorder="1" applyAlignment="1">
      <alignment horizontal="left" vertical="top" wrapText="1"/>
    </xf>
    <xf numFmtId="4" fontId="5" fillId="0" borderId="10" xfId="365" applyNumberFormat="1" applyFont="1" applyFill="1" applyBorder="1" applyAlignment="1" applyProtection="1">
      <alignment horizontal="right"/>
      <protection locked="0"/>
    </xf>
    <xf numFmtId="0" fontId="2" fillId="0" borderId="17" xfId="0" applyFont="1" applyFill="1" applyBorder="1" applyAlignment="1">
      <alignment horizontal="center" vertical="top" wrapText="1"/>
    </xf>
    <xf numFmtId="4" fontId="5" fillId="0" borderId="17" xfId="365" applyNumberFormat="1" applyFont="1" applyFill="1" applyBorder="1" applyAlignment="1" applyProtection="1">
      <alignment horizontal="right"/>
      <protection locked="0"/>
    </xf>
    <xf numFmtId="49" fontId="2" fillId="0" borderId="10" xfId="0" applyNumberFormat="1" applyFont="1" applyFill="1" applyBorder="1" applyAlignment="1">
      <alignment horizontal="center" vertical="top" wrapText="1"/>
    </xf>
    <xf numFmtId="4" fontId="2" fillId="0" borderId="10" xfId="365" applyNumberFormat="1" applyFont="1" applyFill="1" applyBorder="1" applyAlignment="1" applyProtection="1">
      <alignment horizontal="left" vertical="top" wrapText="1"/>
      <protection locked="0"/>
    </xf>
    <xf numFmtId="0" fontId="2" fillId="0" borderId="10" xfId="0" applyFont="1" applyFill="1" applyBorder="1" applyAlignment="1">
      <alignment horizontal="left" vertical="top" wrapText="1"/>
    </xf>
    <xf numFmtId="49" fontId="2" fillId="0" borderId="17" xfId="0" applyNumberFormat="1" applyFont="1" applyFill="1" applyBorder="1" applyAlignment="1">
      <alignment horizontal="center" vertical="top" wrapText="1"/>
    </xf>
    <xf numFmtId="4" fontId="2" fillId="0" borderId="12" xfId="365" applyNumberFormat="1" applyFont="1" applyFill="1" applyBorder="1" applyAlignment="1" applyProtection="1">
      <alignment horizontal="left" vertical="top" wrapText="1"/>
      <protection locked="0"/>
    </xf>
    <xf numFmtId="0" fontId="2" fillId="0" borderId="10" xfId="0" applyFont="1" applyFill="1" applyBorder="1" applyAlignment="1">
      <alignment vertical="top" wrapText="1"/>
    </xf>
    <xf numFmtId="0" fontId="2" fillId="0" borderId="10" xfId="0" applyFont="1" applyFill="1" applyBorder="1" applyAlignment="1">
      <alignment horizontal="center" vertical="top" wrapText="1"/>
    </xf>
    <xf numFmtId="164" fontId="2" fillId="0" borderId="10" xfId="0" applyNumberFormat="1" applyFont="1" applyFill="1" applyBorder="1" applyAlignment="1">
      <alignment horizontal="center" wrapText="1"/>
    </xf>
    <xf numFmtId="4" fontId="5" fillId="0" borderId="10" xfId="0" applyNumberFormat="1" applyFont="1" applyFill="1" applyBorder="1"/>
    <xf numFmtId="4" fontId="5" fillId="0" borderId="18" xfId="365" applyNumberFormat="1" applyFont="1" applyFill="1" applyBorder="1" applyAlignment="1" applyProtection="1">
      <alignment horizontal="right"/>
      <protection locked="0"/>
    </xf>
    <xf numFmtId="0" fontId="33" fillId="0" borderId="0" xfId="0" applyFont="1" applyFill="1"/>
    <xf numFmtId="0" fontId="2" fillId="0" borderId="10" xfId="0" applyNumberFormat="1" applyFont="1" applyFill="1" applyBorder="1" applyAlignment="1">
      <alignment vertical="top" wrapText="1"/>
    </xf>
    <xf numFmtId="4" fontId="4" fillId="0" borderId="11" xfId="0" applyNumberFormat="1" applyFont="1" applyFill="1" applyBorder="1" applyAlignment="1"/>
    <xf numFmtId="0" fontId="13" fillId="0" borderId="10" xfId="413" applyFont="1" applyBorder="1" applyAlignment="1"/>
    <xf numFmtId="0" fontId="13" fillId="0" borderId="11" xfId="413" applyFont="1" applyBorder="1" applyAlignment="1"/>
    <xf numFmtId="0" fontId="13" fillId="0" borderId="12" xfId="413" applyFont="1" applyBorder="1" applyAlignment="1"/>
    <xf numFmtId="0" fontId="13" fillId="0" borderId="13" xfId="413" applyFont="1" applyBorder="1" applyAlignment="1"/>
    <xf numFmtId="4" fontId="3" fillId="0" borderId="10" xfId="365" applyNumberFormat="1" applyFont="1" applyFill="1" applyBorder="1" applyAlignment="1">
      <alignment horizontal="center" vertical="top" wrapText="1"/>
    </xf>
    <xf numFmtId="4" fontId="3" fillId="0" borderId="0" xfId="365" applyNumberFormat="1" applyFont="1" applyFill="1" applyBorder="1" applyAlignment="1">
      <alignment horizontal="center"/>
    </xf>
    <xf numFmtId="4" fontId="4" fillId="0" borderId="11" xfId="365" applyNumberFormat="1" applyFont="1" applyBorder="1" applyAlignment="1"/>
    <xf numFmtId="4" fontId="4" fillId="0" borderId="13" xfId="365" applyNumberFormat="1" applyFont="1" applyBorder="1" applyAlignment="1"/>
    <xf numFmtId="4" fontId="4" fillId="0" borderId="11" xfId="0" applyNumberFormat="1" applyFont="1" applyFill="1" applyBorder="1" applyAlignment="1">
      <alignment vertical="center"/>
    </xf>
    <xf numFmtId="4" fontId="4" fillId="0" borderId="24" xfId="0" applyNumberFormat="1" applyFont="1" applyFill="1" applyBorder="1" applyAlignment="1">
      <alignment vertical="center"/>
    </xf>
    <xf numFmtId="4" fontId="86" fillId="0" borderId="0" xfId="0" applyNumberFormat="1" applyFont="1"/>
    <xf numFmtId="4" fontId="4" fillId="0" borderId="10" xfId="0" applyNumberFormat="1" applyFont="1" applyBorder="1" applyAlignment="1">
      <alignment horizontal="center" vertical="center" wrapText="1"/>
    </xf>
    <xf numFmtId="4" fontId="4" fillId="0" borderId="11" xfId="0" applyNumberFormat="1" applyFont="1" applyBorder="1" applyAlignment="1">
      <alignment horizontal="left" vertical="center" wrapText="1"/>
    </xf>
    <xf numFmtId="4" fontId="4" fillId="0" borderId="12" xfId="0" applyNumberFormat="1" applyFont="1" applyBorder="1" applyAlignment="1">
      <alignment horizontal="left" vertical="center" wrapText="1"/>
    </xf>
    <xf numFmtId="4" fontId="4" fillId="0" borderId="13" xfId="0" applyNumberFormat="1" applyFont="1" applyBorder="1" applyAlignment="1">
      <alignment horizontal="left" vertical="center" wrapText="1"/>
    </xf>
    <xf numFmtId="4" fontId="8" fillId="0" borderId="10" xfId="365" applyNumberFormat="1" applyFont="1" applyBorder="1" applyAlignment="1">
      <alignment horizontal="center" vertical="center"/>
    </xf>
    <xf numFmtId="4" fontId="3" fillId="28" borderId="10" xfId="392" applyNumberFormat="1" applyFont="1" applyFill="1" applyBorder="1" applyAlignment="1">
      <alignment vertical="center"/>
    </xf>
    <xf numFmtId="0" fontId="14" fillId="0" borderId="0" xfId="0" applyFont="1" applyBorder="1" applyAlignment="1">
      <alignment horizontal="center" vertical="center" wrapText="1"/>
    </xf>
    <xf numFmtId="0" fontId="14" fillId="0" borderId="0" xfId="0" applyFont="1" applyBorder="1" applyAlignment="1">
      <alignment horizontal="center" vertical="center"/>
    </xf>
    <xf numFmtId="0" fontId="16" fillId="0" borderId="0" xfId="0" applyFont="1" applyBorder="1" applyAlignment="1">
      <alignment horizontal="center" vertical="center" wrapText="1"/>
    </xf>
    <xf numFmtId="0" fontId="15" fillId="0" borderId="0" xfId="0" applyFont="1" applyBorder="1" applyAlignment="1">
      <alignment horizontal="center" vertical="center" wrapText="1"/>
    </xf>
    <xf numFmtId="0" fontId="4" fillId="0" borderId="12" xfId="0" applyFont="1" applyFill="1" applyBorder="1" applyAlignment="1">
      <alignment horizontal="left"/>
    </xf>
    <xf numFmtId="0" fontId="7" fillId="0" borderId="11" xfId="0" applyFont="1" applyFill="1" applyBorder="1" applyAlignment="1">
      <alignment horizontal="left" vertical="center"/>
    </xf>
    <xf numFmtId="0" fontId="33" fillId="0" borderId="12" xfId="0" applyFont="1" applyFill="1" applyBorder="1" applyAlignment="1"/>
    <xf numFmtId="4" fontId="17" fillId="0" borderId="16" xfId="0" applyNumberFormat="1" applyFont="1" applyFill="1" applyBorder="1" applyAlignment="1">
      <alignment horizontal="center" vertical="center" wrapText="1"/>
    </xf>
    <xf numFmtId="0" fontId="17" fillId="24" borderId="11" xfId="414" applyFont="1" applyFill="1" applyBorder="1" applyAlignment="1">
      <alignment horizontal="left" vertical="center" wrapText="1"/>
    </xf>
    <xf numFmtId="0" fontId="17" fillId="24" borderId="12" xfId="414" applyFont="1" applyFill="1" applyBorder="1" applyAlignment="1">
      <alignment horizontal="left" vertical="center" wrapText="1"/>
    </xf>
    <xf numFmtId="0" fontId="4" fillId="0" borderId="11" xfId="0" applyFont="1" applyFill="1" applyBorder="1" applyAlignment="1">
      <alignment horizontal="left"/>
    </xf>
    <xf numFmtId="0" fontId="7" fillId="0" borderId="11" xfId="0" applyFont="1" applyFill="1" applyBorder="1" applyAlignment="1">
      <alignment horizontal="left" vertical="center" wrapText="1"/>
    </xf>
    <xf numFmtId="0" fontId="4" fillId="0" borderId="0" xfId="0" applyFont="1" applyFill="1" applyBorder="1" applyAlignment="1">
      <alignment horizontal="right"/>
    </xf>
    <xf numFmtId="4" fontId="4" fillId="0" borderId="38" xfId="0" applyNumberFormat="1" applyFont="1" applyFill="1" applyBorder="1" applyAlignment="1">
      <alignment horizontal="right" vertical="center"/>
    </xf>
    <xf numFmtId="4" fontId="4" fillId="0" borderId="32" xfId="0" applyNumberFormat="1" applyFont="1" applyFill="1" applyBorder="1" applyAlignment="1">
      <alignment horizontal="right" vertical="center"/>
    </xf>
    <xf numFmtId="0" fontId="4" fillId="0" borderId="34" xfId="0" applyFont="1" applyFill="1" applyBorder="1" applyAlignment="1">
      <alignment horizontal="right" vertical="center" wrapText="1"/>
    </xf>
    <xf numFmtId="0" fontId="33" fillId="0" borderId="31" xfId="0" applyFont="1" applyFill="1" applyBorder="1" applyAlignment="1">
      <alignment horizontal="right" vertical="center" wrapText="1"/>
    </xf>
    <xf numFmtId="0" fontId="33" fillId="0" borderId="32" xfId="0" applyFont="1" applyFill="1" applyBorder="1" applyAlignment="1">
      <alignment horizontal="right" vertical="center" wrapText="1"/>
    </xf>
    <xf numFmtId="0" fontId="7" fillId="0" borderId="12" xfId="0" applyFont="1" applyFill="1" applyBorder="1" applyAlignment="1">
      <alignment horizontal="left"/>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1" xfId="416" applyFont="1" applyBorder="1" applyAlignment="1">
      <alignment horizontal="left" vertical="center"/>
    </xf>
    <xf numFmtId="0" fontId="7" fillId="0" borderId="12" xfId="416" applyFont="1" applyBorder="1" applyAlignment="1">
      <alignment horizontal="left" vertical="center"/>
    </xf>
    <xf numFmtId="0" fontId="7" fillId="0" borderId="13" xfId="416" applyFont="1" applyBorder="1" applyAlignment="1">
      <alignment horizontal="left" vertical="center"/>
    </xf>
    <xf numFmtId="4" fontId="7" fillId="0" borderId="11" xfId="416" applyNumberFormat="1" applyFont="1" applyBorder="1" applyAlignment="1">
      <alignment vertical="center"/>
    </xf>
    <xf numFmtId="4" fontId="7" fillId="0" borderId="13" xfId="416" applyNumberFormat="1" applyFont="1" applyBorder="1" applyAlignment="1">
      <alignment vertical="center"/>
    </xf>
    <xf numFmtId="0" fontId="7" fillId="0" borderId="11" xfId="416" applyFont="1" applyBorder="1" applyAlignment="1">
      <alignment horizontal="left" vertical="center" wrapText="1"/>
    </xf>
    <xf numFmtId="0" fontId="7" fillId="0" borderId="12" xfId="416" applyFont="1" applyBorder="1" applyAlignment="1">
      <alignment horizontal="left" vertical="center" wrapText="1"/>
    </xf>
    <xf numFmtId="0" fontId="7" fillId="0" borderId="13" xfId="416" applyFont="1" applyBorder="1" applyAlignment="1">
      <alignment horizontal="left" vertical="center" wrapText="1"/>
    </xf>
    <xf numFmtId="0" fontId="4" fillId="0" borderId="13" xfId="416" applyFont="1" applyFill="1" applyBorder="1" applyAlignment="1">
      <alignment horizontal="left"/>
    </xf>
    <xf numFmtId="0" fontId="4" fillId="0" borderId="10" xfId="416" applyFont="1" applyFill="1" applyBorder="1" applyAlignment="1">
      <alignment horizontal="left"/>
    </xf>
    <xf numFmtId="0" fontId="36" fillId="0" borderId="11" xfId="416" applyFont="1" applyBorder="1" applyAlignment="1">
      <alignment horizontal="center" vertical="center"/>
    </xf>
    <xf numFmtId="0" fontId="36" fillId="0" borderId="12" xfId="416" applyFont="1" applyBorder="1" applyAlignment="1">
      <alignment horizontal="center" vertical="center"/>
    </xf>
    <xf numFmtId="0" fontId="36" fillId="0" borderId="13" xfId="416" applyFont="1" applyBorder="1" applyAlignment="1">
      <alignment horizontal="center" vertical="center"/>
    </xf>
    <xf numFmtId="0" fontId="7" fillId="0" borderId="24" xfId="416" applyFont="1" applyBorder="1" applyAlignment="1">
      <alignment horizontal="left" vertical="center"/>
    </xf>
    <xf numFmtId="0" fontId="7" fillId="0" borderId="25" xfId="416" applyFont="1" applyBorder="1" applyAlignment="1">
      <alignment horizontal="left" vertical="center"/>
    </xf>
    <xf numFmtId="0" fontId="38" fillId="0" borderId="34" xfId="416" applyFont="1" applyBorder="1" applyAlignment="1">
      <alignment horizontal="right" vertical="center" wrapText="1"/>
    </xf>
    <xf numFmtId="0" fontId="38" fillId="0" borderId="31" xfId="416" applyFont="1" applyBorder="1" applyAlignment="1">
      <alignment horizontal="right" vertical="center" wrapText="1"/>
    </xf>
    <xf numFmtId="0" fontId="38" fillId="0" borderId="32" xfId="416" applyFont="1" applyBorder="1" applyAlignment="1">
      <alignment horizontal="right" vertical="center" wrapText="1"/>
    </xf>
    <xf numFmtId="0" fontId="4" fillId="0" borderId="0" xfId="416" applyFont="1" applyAlignment="1">
      <alignment horizontal="right"/>
    </xf>
    <xf numFmtId="4" fontId="4" fillId="0" borderId="0" xfId="416" applyNumberFormat="1" applyFont="1" applyAlignment="1">
      <alignment horizontal="right" vertical="center"/>
    </xf>
    <xf numFmtId="4" fontId="7" fillId="0" borderId="17" xfId="416" applyNumberFormat="1" applyFont="1" applyBorder="1" applyAlignment="1">
      <alignment vertical="center"/>
    </xf>
    <xf numFmtId="4" fontId="4" fillId="0" borderId="33" xfId="416" applyNumberFormat="1" applyFont="1" applyBorder="1" applyAlignment="1">
      <alignment horizontal="right" vertical="center"/>
    </xf>
    <xf numFmtId="4" fontId="4" fillId="0" borderId="26" xfId="416" applyNumberFormat="1" applyFont="1" applyBorder="1" applyAlignment="1">
      <alignment horizontal="right" vertical="center"/>
    </xf>
    <xf numFmtId="4" fontId="17" fillId="0" borderId="18" xfId="416" applyNumberFormat="1" applyFont="1" applyBorder="1" applyAlignment="1">
      <alignment horizontal="center" vertical="center" wrapText="1"/>
    </xf>
    <xf numFmtId="4" fontId="17" fillId="0" borderId="22" xfId="416" applyNumberFormat="1" applyFont="1" applyBorder="1" applyAlignment="1">
      <alignment horizontal="center" vertical="center" wrapText="1"/>
    </xf>
    <xf numFmtId="0" fontId="84" fillId="0" borderId="13" xfId="416" applyBorder="1" applyAlignment="1">
      <alignment wrapText="1"/>
    </xf>
    <xf numFmtId="0" fontId="4" fillId="0" borderId="11" xfId="416" applyFont="1" applyBorder="1" applyAlignment="1">
      <alignment horizontal="left"/>
    </xf>
    <xf numFmtId="0" fontId="4" fillId="0" borderId="12" xfId="416" applyFont="1" applyBorder="1" applyAlignment="1">
      <alignment horizontal="left"/>
    </xf>
    <xf numFmtId="0" fontId="4" fillId="0" borderId="13" xfId="416" applyFont="1" applyBorder="1" applyAlignment="1">
      <alignment horizontal="left"/>
    </xf>
    <xf numFmtId="4" fontId="17" fillId="0" borderId="10" xfId="0" applyNumberFormat="1" applyFont="1" applyBorder="1" applyAlignment="1">
      <alignment horizontal="center" vertical="center" wrapText="1"/>
    </xf>
    <xf numFmtId="0" fontId="17" fillId="24" borderId="10" xfId="414" applyFont="1" applyFill="1" applyBorder="1" applyAlignment="1">
      <alignment horizontal="left" vertical="center" wrapText="1"/>
    </xf>
    <xf numFmtId="0" fontId="0" fillId="0" borderId="10" xfId="0" applyBorder="1" applyAlignment="1">
      <alignment wrapText="1"/>
    </xf>
    <xf numFmtId="0" fontId="38" fillId="0" borderId="10" xfId="0" applyFont="1" applyBorder="1" applyAlignment="1">
      <alignment horizontal="right" vertical="center" wrapText="1"/>
    </xf>
    <xf numFmtId="4" fontId="4" fillId="0" borderId="10" xfId="0" applyNumberFormat="1" applyFont="1" applyBorder="1" applyAlignment="1">
      <alignment horizontal="right" vertical="center" wrapText="1"/>
    </xf>
    <xf numFmtId="0" fontId="4" fillId="0" borderId="0" xfId="0" applyFont="1" applyBorder="1" applyAlignment="1">
      <alignment horizontal="right"/>
    </xf>
    <xf numFmtId="4" fontId="4" fillId="0" borderId="0" xfId="0" applyNumberFormat="1" applyFont="1" applyBorder="1" applyAlignment="1">
      <alignment horizontal="right" vertical="center"/>
    </xf>
    <xf numFmtId="0" fontId="36" fillId="0" borderId="10" xfId="0" applyFont="1" applyBorder="1" applyAlignment="1">
      <alignment horizontal="center" vertical="center"/>
    </xf>
    <xf numFmtId="0" fontId="7" fillId="0" borderId="10" xfId="0" applyFont="1" applyFill="1" applyBorder="1" applyAlignment="1">
      <alignment horizontal="left" vertical="center" wrapText="1"/>
    </xf>
    <xf numFmtId="0" fontId="7" fillId="0" borderId="10" xfId="0" applyFont="1" applyFill="1" applyBorder="1" applyAlignment="1">
      <alignment horizontal="left" vertical="center"/>
    </xf>
    <xf numFmtId="4" fontId="4" fillId="0" borderId="10" xfId="0" applyNumberFormat="1" applyFont="1" applyBorder="1" applyAlignment="1">
      <alignment horizontal="right" vertical="center"/>
    </xf>
    <xf numFmtId="0" fontId="3" fillId="28" borderId="11" xfId="392" applyFont="1" applyFill="1" applyBorder="1" applyAlignment="1">
      <alignment horizontal="center" vertical="center" wrapText="1"/>
    </xf>
    <xf numFmtId="0" fontId="3" fillId="28" borderId="13" xfId="392" applyFont="1" applyFill="1" applyBorder="1" applyAlignment="1">
      <alignment horizontal="center" vertical="center" wrapText="1"/>
    </xf>
    <xf numFmtId="0" fontId="27" fillId="0" borderId="10" xfId="413" applyFont="1" applyBorder="1" applyAlignment="1">
      <alignment horizontal="left" vertical="top" wrapText="1"/>
    </xf>
    <xf numFmtId="10" fontId="2" fillId="26" borderId="10" xfId="412" quotePrefix="1" applyNumberFormat="1" applyFont="1" applyFill="1" applyBorder="1" applyAlignment="1">
      <alignment horizontal="center" vertical="top" wrapText="1"/>
    </xf>
    <xf numFmtId="10" fontId="2" fillId="26" borderId="10" xfId="412" applyNumberFormat="1" applyFont="1" applyFill="1" applyBorder="1" applyAlignment="1">
      <alignment horizontal="center" vertical="top" wrapText="1"/>
    </xf>
    <xf numFmtId="10" fontId="2" fillId="26" borderId="17" xfId="412" quotePrefix="1" applyNumberFormat="1" applyFont="1" applyFill="1" applyBorder="1" applyAlignment="1">
      <alignment horizontal="center" vertical="top" wrapText="1"/>
    </xf>
    <xf numFmtId="10" fontId="2" fillId="26" borderId="16" xfId="412" applyNumberFormat="1" applyFont="1" applyFill="1" applyBorder="1" applyAlignment="1">
      <alignment horizontal="center" vertical="top" wrapText="1"/>
    </xf>
    <xf numFmtId="10" fontId="2" fillId="26" borderId="18" xfId="412" applyNumberFormat="1" applyFont="1" applyFill="1" applyBorder="1" applyAlignment="1">
      <alignment horizontal="center" vertical="top" wrapText="1"/>
    </xf>
    <xf numFmtId="49" fontId="2" fillId="0" borderId="17" xfId="390" applyNumberFormat="1" applyFont="1" applyBorder="1" applyAlignment="1">
      <alignment horizontal="center" vertical="top"/>
    </xf>
    <xf numFmtId="49" fontId="2" fillId="0" borderId="16" xfId="390" applyNumberFormat="1" applyFont="1" applyBorder="1" applyAlignment="1">
      <alignment horizontal="center" vertical="top"/>
    </xf>
    <xf numFmtId="49" fontId="2" fillId="0" borderId="18" xfId="390" applyNumberFormat="1" applyFont="1" applyBorder="1" applyAlignment="1">
      <alignment horizontal="center" vertical="top"/>
    </xf>
    <xf numFmtId="0" fontId="2" fillId="0" borderId="11" xfId="390" applyFont="1" applyBorder="1" applyAlignment="1">
      <alignment horizontal="left" vertical="top" wrapText="1"/>
    </xf>
    <xf numFmtId="0" fontId="2" fillId="0" borderId="13" xfId="390" applyFont="1" applyBorder="1" applyAlignment="1">
      <alignment horizontal="left" vertical="top" wrapText="1"/>
    </xf>
    <xf numFmtId="0" fontId="2" fillId="0" borderId="11" xfId="392" applyFont="1" applyBorder="1" applyAlignment="1">
      <alignment horizontal="left" vertical="top" wrapText="1"/>
    </xf>
    <xf numFmtId="0" fontId="2" fillId="0" borderId="13" xfId="392" applyFont="1" applyBorder="1" applyAlignment="1">
      <alignment horizontal="left" vertical="top" wrapText="1"/>
    </xf>
    <xf numFmtId="49" fontId="2" fillId="0" borderId="10" xfId="390" applyNumberFormat="1" applyFont="1" applyBorder="1" applyAlignment="1">
      <alignment horizontal="center" vertical="top"/>
    </xf>
    <xf numFmtId="4" fontId="30" fillId="0" borderId="19" xfId="397" applyNumberFormat="1" applyFont="1" applyBorder="1" applyAlignment="1">
      <alignment horizontal="center" vertical="center" wrapText="1"/>
    </xf>
    <xf numFmtId="49" fontId="2" fillId="0" borderId="17" xfId="392" applyNumberFormat="1" applyFont="1" applyBorder="1" applyAlignment="1">
      <alignment horizontal="center" vertical="top"/>
    </xf>
    <xf numFmtId="49" fontId="2" fillId="0" borderId="16" xfId="392" applyNumberFormat="1" applyFont="1" applyBorder="1" applyAlignment="1">
      <alignment horizontal="center" vertical="top"/>
    </xf>
    <xf numFmtId="0" fontId="2" fillId="0" borderId="11" xfId="392" applyFont="1" applyBorder="1" applyAlignment="1">
      <alignment horizontal="left" vertical="center"/>
    </xf>
    <xf numFmtId="0" fontId="2" fillId="0" borderId="13" xfId="392" applyFont="1" applyBorder="1" applyAlignment="1">
      <alignment horizontal="left" vertical="center"/>
    </xf>
    <xf numFmtId="49" fontId="2" fillId="0" borderId="17" xfId="392" applyNumberFormat="1" applyFont="1" applyBorder="1" applyAlignment="1">
      <alignment horizontal="center" vertical="top" wrapText="1"/>
    </xf>
    <xf numFmtId="0" fontId="80" fillId="0" borderId="22" xfId="408" applyFont="1" applyBorder="1" applyAlignment="1">
      <alignment horizontal="left" vertical="top" wrapText="1"/>
    </xf>
    <xf numFmtId="0" fontId="80" fillId="0" borderId="19" xfId="408" applyFont="1" applyBorder="1" applyAlignment="1">
      <alignment horizontal="left" vertical="top" wrapText="1"/>
    </xf>
    <xf numFmtId="0" fontId="30" fillId="24" borderId="11" xfId="415" applyFont="1" applyFill="1" applyBorder="1" applyAlignment="1">
      <alignment horizontal="left" vertical="center" wrapText="1"/>
    </xf>
    <xf numFmtId="0" fontId="30" fillId="24" borderId="12" xfId="415" applyFont="1" applyFill="1" applyBorder="1" applyAlignment="1">
      <alignment horizontal="left" vertical="center" wrapText="1"/>
    </xf>
    <xf numFmtId="0" fontId="44" fillId="0" borderId="13" xfId="397" applyFont="1" applyBorder="1" applyAlignment="1">
      <alignment wrapText="1"/>
    </xf>
    <xf numFmtId="0" fontId="2" fillId="0" borderId="10" xfId="395" applyFont="1" applyBorder="1" applyAlignment="1">
      <alignment horizontal="left" vertical="top" wrapText="1"/>
    </xf>
    <xf numFmtId="0" fontId="4" fillId="0" borderId="11" xfId="392" applyFont="1" applyBorder="1" applyAlignment="1">
      <alignment horizontal="center" vertical="top" wrapText="1"/>
    </xf>
    <xf numFmtId="0" fontId="4" fillId="0" borderId="13" xfId="392" applyFont="1" applyBorder="1" applyAlignment="1">
      <alignment horizontal="center" vertical="top" wrapText="1"/>
    </xf>
    <xf numFmtId="0" fontId="2" fillId="0" borderId="10" xfId="397" applyFont="1" applyFill="1" applyBorder="1" applyAlignment="1">
      <alignment horizontal="left" vertical="top" wrapText="1"/>
    </xf>
    <xf numFmtId="164" fontId="2" fillId="0" borderId="10" xfId="397" applyNumberFormat="1" applyFont="1" applyFill="1" applyBorder="1" applyAlignment="1">
      <alignment horizontal="center" wrapText="1"/>
    </xf>
    <xf numFmtId="0" fontId="2" fillId="0" borderId="10" xfId="397" applyNumberFormat="1" applyFont="1" applyFill="1" applyBorder="1" applyAlignment="1">
      <alignment horizontal="right"/>
    </xf>
    <xf numFmtId="166" fontId="2" fillId="0" borderId="17" xfId="365" applyNumberFormat="1" applyFont="1" applyFill="1" applyBorder="1" applyAlignment="1" applyProtection="1">
      <alignment horizontal="right"/>
      <protection locked="0"/>
    </xf>
    <xf numFmtId="166" fontId="2" fillId="0" borderId="16" xfId="365" applyNumberFormat="1" applyFont="1" applyFill="1" applyBorder="1" applyAlignment="1" applyProtection="1">
      <alignment horizontal="right"/>
      <protection locked="0"/>
    </xf>
    <xf numFmtId="0" fontId="4" fillId="0" borderId="11" xfId="415" applyFont="1" applyBorder="1" applyAlignment="1">
      <alignment horizontal="center" vertical="top" wrapText="1"/>
    </xf>
    <xf numFmtId="0" fontId="4" fillId="0" borderId="13" xfId="415" applyFont="1" applyBorder="1" applyAlignment="1">
      <alignment horizontal="center" vertical="top" wrapText="1"/>
    </xf>
    <xf numFmtId="0" fontId="2" fillId="0" borderId="12" xfId="397" applyFont="1" applyFill="1" applyBorder="1" applyAlignment="1">
      <alignment horizontal="left" vertical="top" wrapText="1"/>
    </xf>
    <xf numFmtId="0" fontId="2" fillId="0" borderId="13" xfId="397" applyFont="1" applyFill="1" applyBorder="1" applyAlignment="1">
      <alignment horizontal="left" vertical="top" wrapText="1"/>
    </xf>
    <xf numFmtId="0" fontId="27" fillId="0" borderId="10" xfId="413" applyFont="1" applyBorder="1" applyAlignment="1">
      <alignment horizontal="center" vertical="top" wrapText="1"/>
    </xf>
    <xf numFmtId="0" fontId="4" fillId="0" borderId="12" xfId="392" applyFont="1" applyBorder="1" applyAlignment="1">
      <alignment horizontal="center" vertical="top" wrapText="1"/>
    </xf>
    <xf numFmtId="4" fontId="27" fillId="0" borderId="10" xfId="413" applyNumberFormat="1" applyFont="1" applyBorder="1" applyAlignment="1">
      <alignment horizontal="right"/>
    </xf>
    <xf numFmtId="0" fontId="27" fillId="0" borderId="10" xfId="413" applyFont="1" applyBorder="1" applyAlignment="1">
      <alignment horizontal="right"/>
    </xf>
    <xf numFmtId="0" fontId="80" fillId="0" borderId="11" xfId="408" applyFont="1" applyBorder="1" applyAlignment="1">
      <alignment horizontal="left" vertical="top" wrapText="1"/>
    </xf>
    <xf numFmtId="0" fontId="80" fillId="0" borderId="12" xfId="408" applyFont="1" applyBorder="1" applyAlignment="1">
      <alignment horizontal="left" vertical="top" wrapText="1"/>
    </xf>
    <xf numFmtId="0" fontId="13" fillId="0" borderId="11" xfId="413" applyFont="1" applyBorder="1" applyAlignment="1">
      <alignment horizontal="center"/>
    </xf>
    <xf numFmtId="0" fontId="13" fillId="0" borderId="12" xfId="413" applyFont="1" applyBorder="1" applyAlignment="1">
      <alignment horizontal="center"/>
    </xf>
    <xf numFmtId="0" fontId="13" fillId="0" borderId="13" xfId="413" applyFont="1" applyBorder="1" applyAlignment="1">
      <alignment horizontal="center"/>
    </xf>
    <xf numFmtId="0" fontId="2" fillId="0" borderId="11" xfId="390" applyFont="1" applyBorder="1" applyAlignment="1">
      <alignment horizontal="left" vertical="center"/>
    </xf>
    <xf numFmtId="0" fontId="2" fillId="0" borderId="13" xfId="390" applyFont="1" applyBorder="1" applyAlignment="1">
      <alignment horizontal="left" vertical="center"/>
    </xf>
    <xf numFmtId="0" fontId="2" fillId="0" borderId="17" xfId="397" quotePrefix="1" applyFont="1" applyFill="1" applyBorder="1" applyAlignment="1">
      <alignment horizontal="center" vertical="top" wrapText="1"/>
    </xf>
    <xf numFmtId="0" fontId="2" fillId="0" borderId="16" xfId="397" applyFont="1" applyFill="1" applyBorder="1" applyAlignment="1">
      <alignment horizontal="center" vertical="top" wrapText="1"/>
    </xf>
    <xf numFmtId="0" fontId="80" fillId="0" borderId="10" xfId="408" applyFont="1" applyBorder="1" applyAlignment="1">
      <alignment horizontal="left" vertical="top" wrapText="1"/>
    </xf>
    <xf numFmtId="0" fontId="80" fillId="0" borderId="10" xfId="408" applyFont="1" applyBorder="1" applyAlignment="1">
      <alignment horizontal="left" vertical="top"/>
    </xf>
    <xf numFmtId="0" fontId="2" fillId="0" borderId="10" xfId="390" applyFont="1" applyBorder="1" applyAlignment="1">
      <alignment horizontal="left" vertical="top" wrapText="1"/>
    </xf>
    <xf numFmtId="0" fontId="11" fillId="0" borderId="17" xfId="397" applyFont="1" applyFill="1" applyBorder="1" applyAlignment="1">
      <alignment horizontal="center" vertical="top" wrapText="1"/>
    </xf>
    <xf numFmtId="0" fontId="11" fillId="0" borderId="16" xfId="397" applyFont="1" applyFill="1" applyBorder="1" applyAlignment="1">
      <alignment horizontal="center" vertical="top" wrapText="1"/>
    </xf>
    <xf numFmtId="10" fontId="2" fillId="27" borderId="17" xfId="392" quotePrefix="1" applyNumberFormat="1" applyFont="1" applyFill="1" applyBorder="1" applyAlignment="1">
      <alignment horizontal="center" vertical="top" wrapText="1"/>
    </xf>
    <xf numFmtId="10" fontId="2" fillId="27" borderId="16" xfId="392" applyNumberFormat="1" applyFont="1" applyFill="1" applyBorder="1" applyAlignment="1">
      <alignment horizontal="center" vertical="top" wrapText="1"/>
    </xf>
    <xf numFmtId="10" fontId="2" fillId="27" borderId="18" xfId="392" applyNumberFormat="1" applyFont="1" applyFill="1" applyBorder="1" applyAlignment="1">
      <alignment horizontal="center" vertical="top" wrapText="1"/>
    </xf>
    <xf numFmtId="10" fontId="2" fillId="26" borderId="11" xfId="412" applyNumberFormat="1" applyFont="1" applyFill="1" applyBorder="1" applyAlignment="1">
      <alignment horizontal="left" vertical="top" wrapText="1"/>
    </xf>
    <xf numFmtId="10" fontId="2" fillId="26" borderId="13" xfId="412" applyNumberFormat="1" applyFont="1" applyFill="1" applyBorder="1" applyAlignment="1">
      <alignment horizontal="left" vertical="top" wrapText="1"/>
    </xf>
    <xf numFmtId="4" fontId="27" fillId="0" borderId="10" xfId="413" applyNumberFormat="1" applyFont="1" applyBorder="1" applyAlignment="1">
      <alignment horizontal="center" vertical="top" wrapText="1"/>
    </xf>
    <xf numFmtId="0" fontId="27" fillId="0" borderId="10" xfId="413" applyFont="1" applyBorder="1" applyAlignment="1">
      <alignment horizontal="center"/>
    </xf>
    <xf numFmtId="0" fontId="2" fillId="0" borderId="11" xfId="392" applyFont="1" applyFill="1" applyBorder="1" applyAlignment="1">
      <alignment horizontal="left" vertical="top" wrapText="1"/>
    </xf>
    <xf numFmtId="0" fontId="2" fillId="0" borderId="13" xfId="392" applyFont="1" applyBorder="1" applyAlignment="1">
      <alignment vertical="top"/>
    </xf>
    <xf numFmtId="0" fontId="2" fillId="0" borderId="11" xfId="395" applyFont="1" applyBorder="1" applyAlignment="1">
      <alignment horizontal="left" vertical="top" wrapText="1"/>
    </xf>
    <xf numFmtId="0" fontId="2" fillId="0" borderId="13" xfId="395" applyFont="1" applyBorder="1" applyAlignment="1">
      <alignment horizontal="left" vertical="top" wrapText="1"/>
    </xf>
    <xf numFmtId="0" fontId="27" fillId="0" borderId="10" xfId="413" applyFont="1" applyBorder="1" applyAlignment="1">
      <alignment horizontal="center" vertical="top"/>
    </xf>
    <xf numFmtId="0" fontId="13" fillId="0" borderId="10" xfId="413" applyFont="1" applyBorder="1" applyAlignment="1">
      <alignment horizontal="left" vertical="top" wrapText="1"/>
    </xf>
    <xf numFmtId="0" fontId="13" fillId="0" borderId="10" xfId="413" applyFont="1" applyBorder="1" applyAlignment="1">
      <alignment horizontal="left" vertical="top"/>
    </xf>
    <xf numFmtId="4" fontId="2" fillId="0" borderId="17" xfId="397" applyNumberFormat="1" applyFont="1" applyFill="1" applyBorder="1" applyAlignment="1">
      <alignment horizontal="right"/>
    </xf>
    <xf numFmtId="4" fontId="2" fillId="0" borderId="16" xfId="397" applyNumberFormat="1" applyFont="1" applyFill="1" applyBorder="1" applyAlignment="1">
      <alignment horizontal="right"/>
    </xf>
    <xf numFmtId="0" fontId="13" fillId="0" borderId="18" xfId="413" applyFont="1" applyBorder="1" applyAlignment="1">
      <alignment horizontal="center"/>
    </xf>
    <xf numFmtId="0" fontId="13" fillId="0" borderId="22" xfId="413" applyFont="1" applyBorder="1" applyAlignment="1">
      <alignment horizontal="center"/>
    </xf>
    <xf numFmtId="0" fontId="13" fillId="0" borderId="19" xfId="413" applyFont="1" applyBorder="1" applyAlignment="1">
      <alignment horizontal="center"/>
    </xf>
    <xf numFmtId="0" fontId="2" fillId="0" borderId="10" xfId="392" applyFont="1" applyBorder="1" applyAlignment="1">
      <alignment horizontal="left" vertical="top" wrapText="1"/>
    </xf>
    <xf numFmtId="0" fontId="13" fillId="0" borderId="10" xfId="413" applyFont="1" applyBorder="1" applyAlignment="1">
      <alignment horizontal="center"/>
    </xf>
    <xf numFmtId="0" fontId="80" fillId="0" borderId="13" xfId="408" applyFont="1" applyBorder="1" applyAlignment="1">
      <alignment horizontal="left" vertical="top" wrapText="1"/>
    </xf>
    <xf numFmtId="0" fontId="3" fillId="0" borderId="18" xfId="392" applyFont="1" applyBorder="1" applyAlignment="1">
      <alignment horizontal="center" vertical="top" wrapText="1"/>
    </xf>
    <xf numFmtId="0" fontId="3" fillId="0" borderId="22" xfId="392" applyFont="1" applyBorder="1" applyAlignment="1">
      <alignment horizontal="center" vertical="top" wrapText="1"/>
    </xf>
    <xf numFmtId="0" fontId="13" fillId="0" borderId="15" xfId="413" applyFont="1" applyBorder="1" applyAlignment="1">
      <alignment horizontal="left" vertical="top" wrapText="1"/>
    </xf>
    <xf numFmtId="0" fontId="13" fillId="0" borderId="0" xfId="413" applyFont="1" applyAlignment="1">
      <alignment horizontal="left" vertical="top" wrapText="1"/>
    </xf>
    <xf numFmtId="0" fontId="2" fillId="0" borderId="13" xfId="392" applyFont="1" applyFill="1" applyBorder="1" applyAlignment="1">
      <alignment horizontal="left" vertical="top" wrapText="1"/>
    </xf>
    <xf numFmtId="0" fontId="13" fillId="0" borderId="10" xfId="413" applyFont="1" applyBorder="1" applyAlignment="1">
      <alignment horizontal="left"/>
    </xf>
    <xf numFmtId="0" fontId="13" fillId="0" borderId="20" xfId="413" applyFont="1" applyBorder="1" applyAlignment="1">
      <alignment horizontal="left" vertical="top" wrapText="1"/>
    </xf>
    <xf numFmtId="0" fontId="13" fillId="0" borderId="23" xfId="413" applyFont="1" applyBorder="1" applyAlignment="1">
      <alignment horizontal="left" vertical="top" wrapText="1"/>
    </xf>
    <xf numFmtId="4" fontId="17" fillId="0" borderId="11" xfId="0" applyNumberFormat="1" applyFont="1" applyBorder="1" applyAlignment="1">
      <alignment horizontal="center" vertical="center" wrapText="1"/>
    </xf>
    <xf numFmtId="4" fontId="17" fillId="0" borderId="12" xfId="0" applyNumberFormat="1" applyFont="1" applyBorder="1" applyAlignment="1">
      <alignment horizontal="center" vertical="center" wrapText="1"/>
    </xf>
    <xf numFmtId="4" fontId="17" fillId="0" borderId="13" xfId="0" applyNumberFormat="1" applyFont="1" applyBorder="1" applyAlignment="1">
      <alignment horizontal="center" vertical="center" wrapText="1"/>
    </xf>
    <xf numFmtId="0" fontId="4" fillId="0" borderId="36" xfId="0" applyFont="1" applyBorder="1" applyAlignment="1">
      <alignment horizontal="right"/>
    </xf>
    <xf numFmtId="0" fontId="31" fillId="24" borderId="22" xfId="414" applyFont="1" applyFill="1" applyBorder="1" applyAlignment="1">
      <alignment horizontal="left" vertical="center" wrapText="1"/>
    </xf>
    <xf numFmtId="0" fontId="46" fillId="0" borderId="19" xfId="0" applyFont="1" applyBorder="1" applyAlignment="1">
      <alignment horizontal="left" vertical="center" wrapText="1"/>
    </xf>
    <xf numFmtId="0" fontId="46" fillId="0" borderId="12" xfId="0" applyFont="1" applyBorder="1" applyAlignment="1">
      <alignment horizontal="left" vertical="center" wrapText="1"/>
    </xf>
    <xf numFmtId="0" fontId="46" fillId="0" borderId="13" xfId="0" applyFont="1" applyBorder="1" applyAlignment="1">
      <alignment horizontal="left" vertical="center" wrapText="1"/>
    </xf>
    <xf numFmtId="0" fontId="7" fillId="0" borderId="24" xfId="0" applyFont="1" applyBorder="1" applyAlignment="1">
      <alignment horizontal="left" vertical="center"/>
    </xf>
    <xf numFmtId="0" fontId="7" fillId="0" borderId="25" xfId="0" applyFont="1" applyBorder="1" applyAlignment="1">
      <alignment horizontal="left" vertical="center"/>
    </xf>
    <xf numFmtId="0" fontId="7" fillId="0" borderId="35" xfId="0" applyFont="1" applyBorder="1" applyAlignment="1">
      <alignment horizontal="left" vertical="center"/>
    </xf>
    <xf numFmtId="4" fontId="7" fillId="0" borderId="11" xfId="0" applyNumberFormat="1" applyFont="1" applyBorder="1" applyAlignment="1">
      <alignment horizontal="right" vertical="center"/>
    </xf>
    <xf numFmtId="4" fontId="7" fillId="0" borderId="13" xfId="0" applyNumberFormat="1" applyFont="1" applyBorder="1" applyAlignment="1">
      <alignment horizontal="right" vertical="center"/>
    </xf>
    <xf numFmtId="0" fontId="38" fillId="0" borderId="34" xfId="0" applyFont="1" applyBorder="1" applyAlignment="1">
      <alignment horizontal="right" vertical="center" wrapText="1"/>
    </xf>
    <xf numFmtId="0" fontId="38" fillId="0" borderId="31" xfId="0" applyFont="1" applyBorder="1" applyAlignment="1">
      <alignment horizontal="right" vertical="center" wrapText="1"/>
    </xf>
    <xf numFmtId="0" fontId="38" fillId="0" borderId="32" xfId="0" applyFont="1" applyBorder="1" applyAlignment="1">
      <alignment horizontal="right" vertical="center" wrapText="1"/>
    </xf>
    <xf numFmtId="4" fontId="4" fillId="0" borderId="34" xfId="0" applyNumberFormat="1" applyFont="1" applyBorder="1" applyAlignment="1">
      <alignment horizontal="right" vertical="center"/>
    </xf>
    <xf numFmtId="4" fontId="4" fillId="0" borderId="37" xfId="0" applyNumberFormat="1" applyFont="1" applyBorder="1" applyAlignment="1">
      <alignment horizontal="right" vertical="center"/>
    </xf>
    <xf numFmtId="4" fontId="30" fillId="0" borderId="22" xfId="0" applyNumberFormat="1" applyFont="1" applyBorder="1" applyAlignment="1">
      <alignment horizontal="center" vertical="center" wrapText="1"/>
    </xf>
    <xf numFmtId="4" fontId="30" fillId="0" borderId="19" xfId="0" applyNumberFormat="1" applyFont="1" applyBorder="1" applyAlignment="1">
      <alignment horizontal="center" vertical="center" wrapText="1"/>
    </xf>
    <xf numFmtId="4" fontId="30" fillId="0" borderId="14" xfId="0" applyNumberFormat="1" applyFont="1" applyBorder="1" applyAlignment="1">
      <alignment horizontal="center" vertical="center" wrapText="1"/>
    </xf>
    <xf numFmtId="0" fontId="30" fillId="24" borderId="11" xfId="414" applyFont="1" applyFill="1" applyBorder="1" applyAlignment="1">
      <alignment horizontal="left" vertical="center" wrapText="1"/>
    </xf>
    <xf numFmtId="0" fontId="30" fillId="24" borderId="12" xfId="414" applyFont="1" applyFill="1" applyBorder="1" applyAlignment="1">
      <alignment horizontal="left" vertical="center" wrapText="1"/>
    </xf>
    <xf numFmtId="0" fontId="81" fillId="0" borderId="13" xfId="0" applyFont="1" applyBorder="1" applyAlignment="1">
      <alignment wrapText="1"/>
    </xf>
    <xf numFmtId="4" fontId="4" fillId="0" borderId="11" xfId="365" applyNumberFormat="1" applyFont="1" applyBorder="1" applyAlignment="1">
      <alignment horizontal="center" vertical="center"/>
    </xf>
    <xf numFmtId="4" fontId="4" fillId="0" borderId="12" xfId="365" applyNumberFormat="1" applyFont="1" applyBorder="1" applyAlignment="1">
      <alignment horizontal="center" vertical="center"/>
    </xf>
    <xf numFmtId="4" fontId="4" fillId="0" borderId="13" xfId="365" applyNumberFormat="1" applyFont="1" applyBorder="1" applyAlignment="1">
      <alignment horizontal="center" vertical="center"/>
    </xf>
    <xf numFmtId="4" fontId="2" fillId="0" borderId="11" xfId="365" applyNumberFormat="1" applyFont="1" applyBorder="1" applyAlignment="1">
      <alignment horizontal="right"/>
    </xf>
    <xf numFmtId="4" fontId="4" fillId="0" borderId="12" xfId="365" applyNumberFormat="1" applyFont="1" applyBorder="1" applyAlignment="1">
      <alignment horizontal="right"/>
    </xf>
    <xf numFmtId="4" fontId="4" fillId="0" borderId="13" xfId="365" applyNumberFormat="1" applyFont="1" applyBorder="1" applyAlignment="1">
      <alignment horizontal="right"/>
    </xf>
    <xf numFmtId="4" fontId="4" fillId="0" borderId="11" xfId="365" applyNumberFormat="1" applyFont="1" applyBorder="1" applyAlignment="1">
      <alignment horizontal="right"/>
    </xf>
    <xf numFmtId="4" fontId="4" fillId="0" borderId="11" xfId="0" applyNumberFormat="1" applyFont="1" applyBorder="1" applyAlignment="1">
      <alignment horizontal="left" vertical="center" wrapText="1"/>
    </xf>
    <xf numFmtId="4" fontId="4" fillId="0" borderId="12" xfId="0" applyNumberFormat="1" applyFont="1" applyBorder="1" applyAlignment="1">
      <alignment horizontal="left" vertical="center" wrapText="1"/>
    </xf>
    <xf numFmtId="4" fontId="4" fillId="0" borderId="13" xfId="0" applyNumberFormat="1" applyFont="1" applyBorder="1" applyAlignment="1">
      <alignment horizontal="left" vertical="center" wrapText="1"/>
    </xf>
    <xf numFmtId="4" fontId="4" fillId="0" borderId="11" xfId="365" applyNumberFormat="1" applyFont="1" applyBorder="1" applyAlignment="1">
      <alignment horizontal="center"/>
    </xf>
    <xf numFmtId="4" fontId="4" fillId="0" borderId="13" xfId="365" applyNumberFormat="1" applyFont="1" applyBorder="1" applyAlignment="1">
      <alignment horizontal="center"/>
    </xf>
    <xf numFmtId="0" fontId="19" fillId="0" borderId="17" xfId="414" applyFont="1" applyBorder="1" applyAlignment="1">
      <alignment horizontal="center" vertical="center" wrapText="1"/>
    </xf>
    <xf numFmtId="0" fontId="4" fillId="0" borderId="17" xfId="414" applyFont="1" applyBorder="1" applyAlignment="1">
      <alignment horizontal="center" vertical="center" wrapText="1"/>
    </xf>
    <xf numFmtId="0" fontId="4" fillId="0" borderId="21" xfId="414" applyFont="1" applyBorder="1" applyAlignment="1">
      <alignment horizontal="center" vertical="center" wrapText="1"/>
    </xf>
    <xf numFmtId="4" fontId="4" fillId="0" borderId="17" xfId="414" applyNumberFormat="1" applyFont="1" applyBorder="1" applyAlignment="1">
      <alignment horizontal="center" vertical="center" wrapText="1"/>
    </xf>
    <xf numFmtId="4" fontId="3" fillId="0" borderId="17" xfId="414" applyNumberFormat="1" applyFont="1" applyBorder="1" applyAlignment="1">
      <alignment horizontal="center" vertical="center" wrapText="1"/>
    </xf>
    <xf numFmtId="0" fontId="3" fillId="0" borderId="17" xfId="414" applyFont="1" applyBorder="1" applyAlignment="1">
      <alignment horizontal="center" vertical="center" wrapText="1"/>
    </xf>
  </cellXfs>
  <cellStyles count="471">
    <cellStyle name="20% - Accent1 2" xfId="1" xr:uid="{00000000-0005-0000-0000-000000000000}"/>
    <cellStyle name="20% - Accent1 2 2" xfId="2" xr:uid="{00000000-0005-0000-0000-000001000000}"/>
    <cellStyle name="20% - Accent1 2 3" xfId="3" xr:uid="{00000000-0005-0000-0000-000002000000}"/>
    <cellStyle name="20% - Accent1 3 2" xfId="4" xr:uid="{00000000-0005-0000-0000-000003000000}"/>
    <cellStyle name="20% - Accent1 3 3" xfId="5" xr:uid="{00000000-0005-0000-0000-000004000000}"/>
    <cellStyle name="20% - Accent1 4 2" xfId="6" xr:uid="{00000000-0005-0000-0000-000005000000}"/>
    <cellStyle name="20% - Accent1 4 3" xfId="7" xr:uid="{00000000-0005-0000-0000-000006000000}"/>
    <cellStyle name="20% - Accent1 5 2" xfId="8" xr:uid="{00000000-0005-0000-0000-000007000000}"/>
    <cellStyle name="20% - Accent1 5 3" xfId="9" xr:uid="{00000000-0005-0000-0000-000008000000}"/>
    <cellStyle name="20% - Accent2 2" xfId="10" xr:uid="{00000000-0005-0000-0000-000009000000}"/>
    <cellStyle name="20% - Accent2 2 2" xfId="11" xr:uid="{00000000-0005-0000-0000-00000A000000}"/>
    <cellStyle name="20% - Accent2 2 3" xfId="12" xr:uid="{00000000-0005-0000-0000-00000B000000}"/>
    <cellStyle name="20% - Accent2 3 2" xfId="13" xr:uid="{00000000-0005-0000-0000-00000C000000}"/>
    <cellStyle name="20% - Accent2 3 3" xfId="14" xr:uid="{00000000-0005-0000-0000-00000D000000}"/>
    <cellStyle name="20% - Accent2 4 2" xfId="15" xr:uid="{00000000-0005-0000-0000-00000E000000}"/>
    <cellStyle name="20% - Accent2 4 3" xfId="16" xr:uid="{00000000-0005-0000-0000-00000F000000}"/>
    <cellStyle name="20% - Accent2 5 2" xfId="17" xr:uid="{00000000-0005-0000-0000-000010000000}"/>
    <cellStyle name="20% - Accent2 5 3" xfId="18" xr:uid="{00000000-0005-0000-0000-000011000000}"/>
    <cellStyle name="20% - Accent3 2" xfId="19" xr:uid="{00000000-0005-0000-0000-000012000000}"/>
    <cellStyle name="20% - Accent3 2 2" xfId="20" xr:uid="{00000000-0005-0000-0000-000013000000}"/>
    <cellStyle name="20% - Accent3 2 3" xfId="21" xr:uid="{00000000-0005-0000-0000-000014000000}"/>
    <cellStyle name="20% - Accent3 3 2" xfId="22" xr:uid="{00000000-0005-0000-0000-000015000000}"/>
    <cellStyle name="20% - Accent3 3 3" xfId="23" xr:uid="{00000000-0005-0000-0000-000016000000}"/>
    <cellStyle name="20% - Accent3 4 2" xfId="24" xr:uid="{00000000-0005-0000-0000-000017000000}"/>
    <cellStyle name="20% - Accent3 4 3" xfId="25" xr:uid="{00000000-0005-0000-0000-000018000000}"/>
    <cellStyle name="20% - Accent3 5 2" xfId="26" xr:uid="{00000000-0005-0000-0000-000019000000}"/>
    <cellStyle name="20% - Accent3 5 3" xfId="27" xr:uid="{00000000-0005-0000-0000-00001A000000}"/>
    <cellStyle name="20% - Accent4 2" xfId="28" xr:uid="{00000000-0005-0000-0000-00001B000000}"/>
    <cellStyle name="20% - Accent4 2 2" xfId="29" xr:uid="{00000000-0005-0000-0000-00001C000000}"/>
    <cellStyle name="20% - Accent4 2 3" xfId="30" xr:uid="{00000000-0005-0000-0000-00001D000000}"/>
    <cellStyle name="20% - Accent4 3 2" xfId="31" xr:uid="{00000000-0005-0000-0000-00001E000000}"/>
    <cellStyle name="20% - Accent4 3 3" xfId="32" xr:uid="{00000000-0005-0000-0000-00001F000000}"/>
    <cellStyle name="20% - Accent4 4 2" xfId="33" xr:uid="{00000000-0005-0000-0000-000020000000}"/>
    <cellStyle name="20% - Accent4 4 3" xfId="34" xr:uid="{00000000-0005-0000-0000-000021000000}"/>
    <cellStyle name="20% - Accent4 5 2" xfId="35" xr:uid="{00000000-0005-0000-0000-000022000000}"/>
    <cellStyle name="20% - Accent4 5 3" xfId="36" xr:uid="{00000000-0005-0000-0000-000023000000}"/>
    <cellStyle name="20% - Accent5 2" xfId="37" xr:uid="{00000000-0005-0000-0000-000024000000}"/>
    <cellStyle name="20% - Accent5 2 2" xfId="38" xr:uid="{00000000-0005-0000-0000-000025000000}"/>
    <cellStyle name="20% - Accent5 2 3" xfId="39" xr:uid="{00000000-0005-0000-0000-000026000000}"/>
    <cellStyle name="20% - Accent5 3 2" xfId="40" xr:uid="{00000000-0005-0000-0000-000027000000}"/>
    <cellStyle name="20% - Accent5 3 3" xfId="41" xr:uid="{00000000-0005-0000-0000-000028000000}"/>
    <cellStyle name="20% - Accent5 4 2" xfId="42" xr:uid="{00000000-0005-0000-0000-000029000000}"/>
    <cellStyle name="20% - Accent5 4 3" xfId="43" xr:uid="{00000000-0005-0000-0000-00002A000000}"/>
    <cellStyle name="20% - Accent5 5 2" xfId="44" xr:uid="{00000000-0005-0000-0000-00002B000000}"/>
    <cellStyle name="20% - Accent5 5 3" xfId="45" xr:uid="{00000000-0005-0000-0000-00002C000000}"/>
    <cellStyle name="20% - Accent6 2" xfId="46" xr:uid="{00000000-0005-0000-0000-00002D000000}"/>
    <cellStyle name="20% - Accent6 2 2" xfId="47" xr:uid="{00000000-0005-0000-0000-00002E000000}"/>
    <cellStyle name="20% - Accent6 2 3" xfId="48" xr:uid="{00000000-0005-0000-0000-00002F000000}"/>
    <cellStyle name="20% - Accent6 3 2" xfId="49" xr:uid="{00000000-0005-0000-0000-000030000000}"/>
    <cellStyle name="20% - Accent6 3 3" xfId="50" xr:uid="{00000000-0005-0000-0000-000031000000}"/>
    <cellStyle name="20% - Accent6 4 2" xfId="51" xr:uid="{00000000-0005-0000-0000-000032000000}"/>
    <cellStyle name="20% - Accent6 4 3" xfId="52" xr:uid="{00000000-0005-0000-0000-000033000000}"/>
    <cellStyle name="20% - Accent6 5 2" xfId="53" xr:uid="{00000000-0005-0000-0000-000034000000}"/>
    <cellStyle name="20% - Accent6 5 3" xfId="54" xr:uid="{00000000-0005-0000-0000-000035000000}"/>
    <cellStyle name="40% - Accent1 2" xfId="55" xr:uid="{00000000-0005-0000-0000-000036000000}"/>
    <cellStyle name="40% - Accent1 2 2" xfId="56" xr:uid="{00000000-0005-0000-0000-000037000000}"/>
    <cellStyle name="40% - Accent1 2 3" xfId="57" xr:uid="{00000000-0005-0000-0000-000038000000}"/>
    <cellStyle name="40% - Accent1 3 2" xfId="58" xr:uid="{00000000-0005-0000-0000-000039000000}"/>
    <cellStyle name="40% - Accent1 3 3" xfId="59" xr:uid="{00000000-0005-0000-0000-00003A000000}"/>
    <cellStyle name="40% - Accent1 4 2" xfId="60" xr:uid="{00000000-0005-0000-0000-00003B000000}"/>
    <cellStyle name="40% - Accent1 4 3" xfId="61" xr:uid="{00000000-0005-0000-0000-00003C000000}"/>
    <cellStyle name="40% - Accent1 5 2" xfId="62" xr:uid="{00000000-0005-0000-0000-00003D000000}"/>
    <cellStyle name="40% - Accent1 5 3" xfId="63" xr:uid="{00000000-0005-0000-0000-00003E000000}"/>
    <cellStyle name="40% - Accent2 2" xfId="64" xr:uid="{00000000-0005-0000-0000-00003F000000}"/>
    <cellStyle name="40% - Accent2 2 2" xfId="65" xr:uid="{00000000-0005-0000-0000-000040000000}"/>
    <cellStyle name="40% - Accent2 2 3" xfId="66" xr:uid="{00000000-0005-0000-0000-000041000000}"/>
    <cellStyle name="40% - Accent2 3 2" xfId="67" xr:uid="{00000000-0005-0000-0000-000042000000}"/>
    <cellStyle name="40% - Accent2 3 3" xfId="68" xr:uid="{00000000-0005-0000-0000-000043000000}"/>
    <cellStyle name="40% - Accent2 4 2" xfId="69" xr:uid="{00000000-0005-0000-0000-000044000000}"/>
    <cellStyle name="40% - Accent2 4 3" xfId="70" xr:uid="{00000000-0005-0000-0000-000045000000}"/>
    <cellStyle name="40% - Accent2 5 2" xfId="71" xr:uid="{00000000-0005-0000-0000-000046000000}"/>
    <cellStyle name="40% - Accent2 5 3" xfId="72" xr:uid="{00000000-0005-0000-0000-000047000000}"/>
    <cellStyle name="40% - Accent3 2" xfId="73" xr:uid="{00000000-0005-0000-0000-000048000000}"/>
    <cellStyle name="40% - Accent3 2 2" xfId="74" xr:uid="{00000000-0005-0000-0000-000049000000}"/>
    <cellStyle name="40% - Accent3 2 3" xfId="75" xr:uid="{00000000-0005-0000-0000-00004A000000}"/>
    <cellStyle name="40% - Accent3 3 2" xfId="76" xr:uid="{00000000-0005-0000-0000-00004B000000}"/>
    <cellStyle name="40% - Accent3 3 3" xfId="77" xr:uid="{00000000-0005-0000-0000-00004C000000}"/>
    <cellStyle name="40% - Accent3 4 2" xfId="78" xr:uid="{00000000-0005-0000-0000-00004D000000}"/>
    <cellStyle name="40% - Accent3 4 3" xfId="79" xr:uid="{00000000-0005-0000-0000-00004E000000}"/>
    <cellStyle name="40% - Accent3 5 2" xfId="80" xr:uid="{00000000-0005-0000-0000-00004F000000}"/>
    <cellStyle name="40% - Accent3 5 3" xfId="81" xr:uid="{00000000-0005-0000-0000-000050000000}"/>
    <cellStyle name="40% - Accent4 2" xfId="82" xr:uid="{00000000-0005-0000-0000-000051000000}"/>
    <cellStyle name="40% - Accent4 2 2" xfId="83" xr:uid="{00000000-0005-0000-0000-000052000000}"/>
    <cellStyle name="40% - Accent4 2 3" xfId="84" xr:uid="{00000000-0005-0000-0000-000053000000}"/>
    <cellStyle name="40% - Accent4 3 2" xfId="85" xr:uid="{00000000-0005-0000-0000-000054000000}"/>
    <cellStyle name="40% - Accent4 3 3" xfId="86" xr:uid="{00000000-0005-0000-0000-000055000000}"/>
    <cellStyle name="40% - Accent4 4 2" xfId="87" xr:uid="{00000000-0005-0000-0000-000056000000}"/>
    <cellStyle name="40% - Accent4 4 3" xfId="88" xr:uid="{00000000-0005-0000-0000-000057000000}"/>
    <cellStyle name="40% - Accent4 5 2" xfId="89" xr:uid="{00000000-0005-0000-0000-000058000000}"/>
    <cellStyle name="40% - Accent4 5 3" xfId="90" xr:uid="{00000000-0005-0000-0000-000059000000}"/>
    <cellStyle name="40% - Accent5 2" xfId="91" xr:uid="{00000000-0005-0000-0000-00005A000000}"/>
    <cellStyle name="40% - Accent5 2 2" xfId="92" xr:uid="{00000000-0005-0000-0000-00005B000000}"/>
    <cellStyle name="40% - Accent5 2 3" xfId="93" xr:uid="{00000000-0005-0000-0000-00005C000000}"/>
    <cellStyle name="40% - Accent5 3 2" xfId="94" xr:uid="{00000000-0005-0000-0000-00005D000000}"/>
    <cellStyle name="40% - Accent5 3 3" xfId="95" xr:uid="{00000000-0005-0000-0000-00005E000000}"/>
    <cellStyle name="40% - Accent5 4 2" xfId="96" xr:uid="{00000000-0005-0000-0000-00005F000000}"/>
    <cellStyle name="40% - Accent5 4 3" xfId="97" xr:uid="{00000000-0005-0000-0000-000060000000}"/>
    <cellStyle name="40% - Accent5 5 2" xfId="98" xr:uid="{00000000-0005-0000-0000-000061000000}"/>
    <cellStyle name="40% - Accent5 5 3" xfId="99" xr:uid="{00000000-0005-0000-0000-000062000000}"/>
    <cellStyle name="40% - Accent6 2" xfId="100" xr:uid="{00000000-0005-0000-0000-000063000000}"/>
    <cellStyle name="40% - Accent6 2 2" xfId="101" xr:uid="{00000000-0005-0000-0000-000064000000}"/>
    <cellStyle name="40% - Accent6 2 3" xfId="102" xr:uid="{00000000-0005-0000-0000-000065000000}"/>
    <cellStyle name="40% - Accent6 3 2" xfId="103" xr:uid="{00000000-0005-0000-0000-000066000000}"/>
    <cellStyle name="40% - Accent6 3 3" xfId="104" xr:uid="{00000000-0005-0000-0000-000067000000}"/>
    <cellStyle name="40% - Accent6 4 2" xfId="105" xr:uid="{00000000-0005-0000-0000-000068000000}"/>
    <cellStyle name="40% - Accent6 4 3" xfId="106" xr:uid="{00000000-0005-0000-0000-000069000000}"/>
    <cellStyle name="40% - Accent6 5 2" xfId="107" xr:uid="{00000000-0005-0000-0000-00006A000000}"/>
    <cellStyle name="40% - Accent6 5 3" xfId="108" xr:uid="{00000000-0005-0000-0000-00006B000000}"/>
    <cellStyle name="60% - Accent1 2" xfId="109" xr:uid="{00000000-0005-0000-0000-00006C000000}"/>
    <cellStyle name="60% - Accent1 2 2" xfId="110" xr:uid="{00000000-0005-0000-0000-00006D000000}"/>
    <cellStyle name="60% - Accent1 2 3" xfId="111" xr:uid="{00000000-0005-0000-0000-00006E000000}"/>
    <cellStyle name="60% - Accent1 3 2" xfId="112" xr:uid="{00000000-0005-0000-0000-00006F000000}"/>
    <cellStyle name="60% - Accent1 3 3" xfId="113" xr:uid="{00000000-0005-0000-0000-000070000000}"/>
    <cellStyle name="60% - Accent1 4 2" xfId="114" xr:uid="{00000000-0005-0000-0000-000071000000}"/>
    <cellStyle name="60% - Accent1 4 3" xfId="115" xr:uid="{00000000-0005-0000-0000-000072000000}"/>
    <cellStyle name="60% - Accent1 5 2" xfId="116" xr:uid="{00000000-0005-0000-0000-000073000000}"/>
    <cellStyle name="60% - Accent1 5 3" xfId="117" xr:uid="{00000000-0005-0000-0000-000074000000}"/>
    <cellStyle name="60% - Accent2 2" xfId="118" xr:uid="{00000000-0005-0000-0000-000075000000}"/>
    <cellStyle name="60% - Accent2 2 2" xfId="119" xr:uid="{00000000-0005-0000-0000-000076000000}"/>
    <cellStyle name="60% - Accent2 2 3" xfId="120" xr:uid="{00000000-0005-0000-0000-000077000000}"/>
    <cellStyle name="60% - Accent2 3 2" xfId="121" xr:uid="{00000000-0005-0000-0000-000078000000}"/>
    <cellStyle name="60% - Accent2 3 3" xfId="122" xr:uid="{00000000-0005-0000-0000-000079000000}"/>
    <cellStyle name="60% - Accent2 4 2" xfId="123" xr:uid="{00000000-0005-0000-0000-00007A000000}"/>
    <cellStyle name="60% - Accent2 4 3" xfId="124" xr:uid="{00000000-0005-0000-0000-00007B000000}"/>
    <cellStyle name="60% - Accent2 5 2" xfId="125" xr:uid="{00000000-0005-0000-0000-00007C000000}"/>
    <cellStyle name="60% - Accent2 5 3" xfId="126" xr:uid="{00000000-0005-0000-0000-00007D000000}"/>
    <cellStyle name="60% - Accent3 2" xfId="127" xr:uid="{00000000-0005-0000-0000-00007E000000}"/>
    <cellStyle name="60% - Accent3 2 2" xfId="128" xr:uid="{00000000-0005-0000-0000-00007F000000}"/>
    <cellStyle name="60% - Accent3 2 3" xfId="129" xr:uid="{00000000-0005-0000-0000-000080000000}"/>
    <cellStyle name="60% - Accent3 3 2" xfId="130" xr:uid="{00000000-0005-0000-0000-000081000000}"/>
    <cellStyle name="60% - Accent3 3 3" xfId="131" xr:uid="{00000000-0005-0000-0000-000082000000}"/>
    <cellStyle name="60% - Accent3 4 2" xfId="132" xr:uid="{00000000-0005-0000-0000-000083000000}"/>
    <cellStyle name="60% - Accent3 4 3" xfId="133" xr:uid="{00000000-0005-0000-0000-000084000000}"/>
    <cellStyle name="60% - Accent3 5 2" xfId="134" xr:uid="{00000000-0005-0000-0000-000085000000}"/>
    <cellStyle name="60% - Accent3 5 3" xfId="135" xr:uid="{00000000-0005-0000-0000-000086000000}"/>
    <cellStyle name="60% - Accent4 2" xfId="136" xr:uid="{00000000-0005-0000-0000-000087000000}"/>
    <cellStyle name="60% - Accent4 2 2" xfId="137" xr:uid="{00000000-0005-0000-0000-000088000000}"/>
    <cellStyle name="60% - Accent4 2 3" xfId="138" xr:uid="{00000000-0005-0000-0000-000089000000}"/>
    <cellStyle name="60% - Accent4 3 2" xfId="139" xr:uid="{00000000-0005-0000-0000-00008A000000}"/>
    <cellStyle name="60% - Accent4 3 3" xfId="140" xr:uid="{00000000-0005-0000-0000-00008B000000}"/>
    <cellStyle name="60% - Accent4 4 2" xfId="141" xr:uid="{00000000-0005-0000-0000-00008C000000}"/>
    <cellStyle name="60% - Accent4 4 3" xfId="142" xr:uid="{00000000-0005-0000-0000-00008D000000}"/>
    <cellStyle name="60% - Accent4 5 2" xfId="143" xr:uid="{00000000-0005-0000-0000-00008E000000}"/>
    <cellStyle name="60% - Accent4 5 3" xfId="144" xr:uid="{00000000-0005-0000-0000-00008F000000}"/>
    <cellStyle name="60% - Accent5 2" xfId="145" xr:uid="{00000000-0005-0000-0000-000090000000}"/>
    <cellStyle name="60% - Accent5 2 2" xfId="146" xr:uid="{00000000-0005-0000-0000-000091000000}"/>
    <cellStyle name="60% - Accent5 2 3" xfId="147" xr:uid="{00000000-0005-0000-0000-000092000000}"/>
    <cellStyle name="60% - Accent5 3 2" xfId="148" xr:uid="{00000000-0005-0000-0000-000093000000}"/>
    <cellStyle name="60% - Accent5 3 3" xfId="149" xr:uid="{00000000-0005-0000-0000-000094000000}"/>
    <cellStyle name="60% - Accent5 4 2" xfId="150" xr:uid="{00000000-0005-0000-0000-000095000000}"/>
    <cellStyle name="60% - Accent5 4 3" xfId="151" xr:uid="{00000000-0005-0000-0000-000096000000}"/>
    <cellStyle name="60% - Accent5 5 2" xfId="152" xr:uid="{00000000-0005-0000-0000-000097000000}"/>
    <cellStyle name="60% - Accent5 5 3" xfId="153" xr:uid="{00000000-0005-0000-0000-000098000000}"/>
    <cellStyle name="60% - Accent6 2" xfId="154" xr:uid="{00000000-0005-0000-0000-000099000000}"/>
    <cellStyle name="60% - Accent6 2 2" xfId="155" xr:uid="{00000000-0005-0000-0000-00009A000000}"/>
    <cellStyle name="60% - Accent6 2 3" xfId="156" xr:uid="{00000000-0005-0000-0000-00009B000000}"/>
    <cellStyle name="60% - Accent6 3 2" xfId="157" xr:uid="{00000000-0005-0000-0000-00009C000000}"/>
    <cellStyle name="60% - Accent6 3 3" xfId="158" xr:uid="{00000000-0005-0000-0000-00009D000000}"/>
    <cellStyle name="60% - Accent6 4 2" xfId="159" xr:uid="{00000000-0005-0000-0000-00009E000000}"/>
    <cellStyle name="60% - Accent6 4 3" xfId="160" xr:uid="{00000000-0005-0000-0000-00009F000000}"/>
    <cellStyle name="60% - Accent6 5 2" xfId="161" xr:uid="{00000000-0005-0000-0000-0000A0000000}"/>
    <cellStyle name="60% - Accent6 5 3" xfId="162" xr:uid="{00000000-0005-0000-0000-0000A1000000}"/>
    <cellStyle name="Accent1 2" xfId="163" xr:uid="{00000000-0005-0000-0000-0000A2000000}"/>
    <cellStyle name="Accent1 2 2" xfId="164" xr:uid="{00000000-0005-0000-0000-0000A3000000}"/>
    <cellStyle name="Accent1 2 3" xfId="165" xr:uid="{00000000-0005-0000-0000-0000A4000000}"/>
    <cellStyle name="Accent1 3 2" xfId="166" xr:uid="{00000000-0005-0000-0000-0000A5000000}"/>
    <cellStyle name="Accent1 3 3" xfId="167" xr:uid="{00000000-0005-0000-0000-0000A6000000}"/>
    <cellStyle name="Accent1 4 2" xfId="168" xr:uid="{00000000-0005-0000-0000-0000A7000000}"/>
    <cellStyle name="Accent1 4 3" xfId="169" xr:uid="{00000000-0005-0000-0000-0000A8000000}"/>
    <cellStyle name="Accent1 5 2" xfId="170" xr:uid="{00000000-0005-0000-0000-0000A9000000}"/>
    <cellStyle name="Accent1 5 3" xfId="171" xr:uid="{00000000-0005-0000-0000-0000AA000000}"/>
    <cellStyle name="Accent2 2" xfId="172" xr:uid="{00000000-0005-0000-0000-0000AB000000}"/>
    <cellStyle name="Accent2 2 2" xfId="173" xr:uid="{00000000-0005-0000-0000-0000AC000000}"/>
    <cellStyle name="Accent2 2 3" xfId="174" xr:uid="{00000000-0005-0000-0000-0000AD000000}"/>
    <cellStyle name="Accent2 3 2" xfId="175" xr:uid="{00000000-0005-0000-0000-0000AE000000}"/>
    <cellStyle name="Accent2 3 3" xfId="176" xr:uid="{00000000-0005-0000-0000-0000AF000000}"/>
    <cellStyle name="Accent2 4 2" xfId="177" xr:uid="{00000000-0005-0000-0000-0000B0000000}"/>
    <cellStyle name="Accent2 4 3" xfId="178" xr:uid="{00000000-0005-0000-0000-0000B1000000}"/>
    <cellStyle name="Accent2 5 2" xfId="179" xr:uid="{00000000-0005-0000-0000-0000B2000000}"/>
    <cellStyle name="Accent2 5 3" xfId="180" xr:uid="{00000000-0005-0000-0000-0000B3000000}"/>
    <cellStyle name="Accent3 2" xfId="181" xr:uid="{00000000-0005-0000-0000-0000B4000000}"/>
    <cellStyle name="Accent3 2 2" xfId="182" xr:uid="{00000000-0005-0000-0000-0000B5000000}"/>
    <cellStyle name="Accent3 2 3" xfId="183" xr:uid="{00000000-0005-0000-0000-0000B6000000}"/>
    <cellStyle name="Accent3 3 2" xfId="184" xr:uid="{00000000-0005-0000-0000-0000B7000000}"/>
    <cellStyle name="Accent3 3 3" xfId="185" xr:uid="{00000000-0005-0000-0000-0000B8000000}"/>
    <cellStyle name="Accent3 4 2" xfId="186" xr:uid="{00000000-0005-0000-0000-0000B9000000}"/>
    <cellStyle name="Accent3 4 3" xfId="187" xr:uid="{00000000-0005-0000-0000-0000BA000000}"/>
    <cellStyle name="Accent3 5 2" xfId="188" xr:uid="{00000000-0005-0000-0000-0000BB000000}"/>
    <cellStyle name="Accent3 5 3" xfId="189" xr:uid="{00000000-0005-0000-0000-0000BC000000}"/>
    <cellStyle name="Accent4 2" xfId="190" xr:uid="{00000000-0005-0000-0000-0000BD000000}"/>
    <cellStyle name="Accent4 2 2" xfId="191" xr:uid="{00000000-0005-0000-0000-0000BE000000}"/>
    <cellStyle name="Accent4 2 3" xfId="192" xr:uid="{00000000-0005-0000-0000-0000BF000000}"/>
    <cellStyle name="Accent4 3 2" xfId="193" xr:uid="{00000000-0005-0000-0000-0000C0000000}"/>
    <cellStyle name="Accent4 3 3" xfId="194" xr:uid="{00000000-0005-0000-0000-0000C1000000}"/>
    <cellStyle name="Accent4 4 2" xfId="195" xr:uid="{00000000-0005-0000-0000-0000C2000000}"/>
    <cellStyle name="Accent4 4 3" xfId="196" xr:uid="{00000000-0005-0000-0000-0000C3000000}"/>
    <cellStyle name="Accent4 5 2" xfId="197" xr:uid="{00000000-0005-0000-0000-0000C4000000}"/>
    <cellStyle name="Accent4 5 3" xfId="198" xr:uid="{00000000-0005-0000-0000-0000C5000000}"/>
    <cellStyle name="Accent5 2" xfId="199" xr:uid="{00000000-0005-0000-0000-0000C6000000}"/>
    <cellStyle name="Accent5 2 2" xfId="200" xr:uid="{00000000-0005-0000-0000-0000C7000000}"/>
    <cellStyle name="Accent5 2 3" xfId="201" xr:uid="{00000000-0005-0000-0000-0000C8000000}"/>
    <cellStyle name="Accent5 3 2" xfId="202" xr:uid="{00000000-0005-0000-0000-0000C9000000}"/>
    <cellStyle name="Accent5 3 3" xfId="203" xr:uid="{00000000-0005-0000-0000-0000CA000000}"/>
    <cellStyle name="Accent5 4 2" xfId="204" xr:uid="{00000000-0005-0000-0000-0000CB000000}"/>
    <cellStyle name="Accent5 4 3" xfId="205" xr:uid="{00000000-0005-0000-0000-0000CC000000}"/>
    <cellStyle name="Accent5 5 2" xfId="206" xr:uid="{00000000-0005-0000-0000-0000CD000000}"/>
    <cellStyle name="Accent5 5 3" xfId="207" xr:uid="{00000000-0005-0000-0000-0000CE000000}"/>
    <cellStyle name="Accent6 2" xfId="208" xr:uid="{00000000-0005-0000-0000-0000CF000000}"/>
    <cellStyle name="Accent6 2 2" xfId="209" xr:uid="{00000000-0005-0000-0000-0000D0000000}"/>
    <cellStyle name="Accent6 2 3" xfId="210" xr:uid="{00000000-0005-0000-0000-0000D1000000}"/>
    <cellStyle name="Accent6 3 2" xfId="211" xr:uid="{00000000-0005-0000-0000-0000D2000000}"/>
    <cellStyle name="Accent6 3 3" xfId="212" xr:uid="{00000000-0005-0000-0000-0000D3000000}"/>
    <cellStyle name="Accent6 4 2" xfId="213" xr:uid="{00000000-0005-0000-0000-0000D4000000}"/>
    <cellStyle name="Accent6 4 3" xfId="214" xr:uid="{00000000-0005-0000-0000-0000D5000000}"/>
    <cellStyle name="Accent6 5 2" xfId="215" xr:uid="{00000000-0005-0000-0000-0000D6000000}"/>
    <cellStyle name="Accent6 5 3" xfId="216" xr:uid="{00000000-0005-0000-0000-0000D7000000}"/>
    <cellStyle name="Bad 2" xfId="217" xr:uid="{00000000-0005-0000-0000-0000D8000000}"/>
    <cellStyle name="Bad 2 2" xfId="218" xr:uid="{00000000-0005-0000-0000-0000D9000000}"/>
    <cellStyle name="Bad 2 3" xfId="219" xr:uid="{00000000-0005-0000-0000-0000DA000000}"/>
    <cellStyle name="Bad 3 2" xfId="220" xr:uid="{00000000-0005-0000-0000-0000DB000000}"/>
    <cellStyle name="Bad 3 3" xfId="221" xr:uid="{00000000-0005-0000-0000-0000DC000000}"/>
    <cellStyle name="Bad 4 2" xfId="222" xr:uid="{00000000-0005-0000-0000-0000DD000000}"/>
    <cellStyle name="Bad 4 3" xfId="223" xr:uid="{00000000-0005-0000-0000-0000DE000000}"/>
    <cellStyle name="Bad 5 2" xfId="224" xr:uid="{00000000-0005-0000-0000-0000DF000000}"/>
    <cellStyle name="Bad 5 3" xfId="225" xr:uid="{00000000-0005-0000-0000-0000E0000000}"/>
    <cellStyle name="Calculation 2" xfId="226" xr:uid="{00000000-0005-0000-0000-0000E1000000}"/>
    <cellStyle name="Calculation 2 2" xfId="227" xr:uid="{00000000-0005-0000-0000-0000E2000000}"/>
    <cellStyle name="Calculation 2 3" xfId="228" xr:uid="{00000000-0005-0000-0000-0000E3000000}"/>
    <cellStyle name="Calculation 3 2" xfId="229" xr:uid="{00000000-0005-0000-0000-0000E4000000}"/>
    <cellStyle name="Calculation 3 3" xfId="230" xr:uid="{00000000-0005-0000-0000-0000E5000000}"/>
    <cellStyle name="Calculation 4 2" xfId="231" xr:uid="{00000000-0005-0000-0000-0000E6000000}"/>
    <cellStyle name="Calculation 4 3" xfId="232" xr:uid="{00000000-0005-0000-0000-0000E7000000}"/>
    <cellStyle name="Calculation 5 2" xfId="233" xr:uid="{00000000-0005-0000-0000-0000E8000000}"/>
    <cellStyle name="Calculation 5 3" xfId="234" xr:uid="{00000000-0005-0000-0000-0000E9000000}"/>
    <cellStyle name="Check Cell 2" xfId="235" xr:uid="{00000000-0005-0000-0000-0000EA000000}"/>
    <cellStyle name="Check Cell 2 2" xfId="236" xr:uid="{00000000-0005-0000-0000-0000EB000000}"/>
    <cellStyle name="Check Cell 2 3" xfId="237" xr:uid="{00000000-0005-0000-0000-0000EC000000}"/>
    <cellStyle name="Check Cell 3 2" xfId="238" xr:uid="{00000000-0005-0000-0000-0000ED000000}"/>
    <cellStyle name="Check Cell 3 3" xfId="239" xr:uid="{00000000-0005-0000-0000-0000EE000000}"/>
    <cellStyle name="Check Cell 4 2" xfId="240" xr:uid="{00000000-0005-0000-0000-0000EF000000}"/>
    <cellStyle name="Check Cell 4 3" xfId="241" xr:uid="{00000000-0005-0000-0000-0000F0000000}"/>
    <cellStyle name="Check Cell 5 2" xfId="242" xr:uid="{00000000-0005-0000-0000-0000F1000000}"/>
    <cellStyle name="Check Cell 5 3" xfId="243" xr:uid="{00000000-0005-0000-0000-0000F2000000}"/>
    <cellStyle name="Comma 10" xfId="244" xr:uid="{00000000-0005-0000-0000-0000F3000000}"/>
    <cellStyle name="Comma 11" xfId="245" xr:uid="{00000000-0005-0000-0000-0000F4000000}"/>
    <cellStyle name="Comma 12" xfId="246" xr:uid="{00000000-0005-0000-0000-0000F5000000}"/>
    <cellStyle name="Comma 13" xfId="247" xr:uid="{00000000-0005-0000-0000-0000F6000000}"/>
    <cellStyle name="Comma 14" xfId="248" xr:uid="{00000000-0005-0000-0000-0000F7000000}"/>
    <cellStyle name="Comma 15" xfId="249" xr:uid="{00000000-0005-0000-0000-0000F8000000}"/>
    <cellStyle name="Comma 2" xfId="250" xr:uid="{00000000-0005-0000-0000-0000F9000000}"/>
    <cellStyle name="Comma 3" xfId="251" xr:uid="{00000000-0005-0000-0000-0000FA000000}"/>
    <cellStyle name="Comma 4" xfId="252" xr:uid="{00000000-0005-0000-0000-0000FB000000}"/>
    <cellStyle name="Comma 5" xfId="253" xr:uid="{00000000-0005-0000-0000-0000FC000000}"/>
    <cellStyle name="Comma 6" xfId="254" xr:uid="{00000000-0005-0000-0000-0000FD000000}"/>
    <cellStyle name="Comma 7" xfId="255" xr:uid="{00000000-0005-0000-0000-0000FE000000}"/>
    <cellStyle name="Comma 8" xfId="256" xr:uid="{00000000-0005-0000-0000-0000FF000000}"/>
    <cellStyle name="Comma 9" xfId="257" xr:uid="{00000000-0005-0000-0000-000000010000}"/>
    <cellStyle name="Explanatory Text 2" xfId="258" xr:uid="{00000000-0005-0000-0000-000001010000}"/>
    <cellStyle name="Explanatory Text 2 2" xfId="259" xr:uid="{00000000-0005-0000-0000-000002010000}"/>
    <cellStyle name="Explanatory Text 2 3" xfId="260" xr:uid="{00000000-0005-0000-0000-000003010000}"/>
    <cellStyle name="Explanatory Text 3 2" xfId="261" xr:uid="{00000000-0005-0000-0000-000004010000}"/>
    <cellStyle name="Explanatory Text 3 3" xfId="262" xr:uid="{00000000-0005-0000-0000-000005010000}"/>
    <cellStyle name="Explanatory Text 4 2" xfId="263" xr:uid="{00000000-0005-0000-0000-000006010000}"/>
    <cellStyle name="Explanatory Text 4 3" xfId="264" xr:uid="{00000000-0005-0000-0000-000007010000}"/>
    <cellStyle name="Explanatory Text 5 2" xfId="265" xr:uid="{00000000-0005-0000-0000-000008010000}"/>
    <cellStyle name="Explanatory Text 5 3" xfId="266" xr:uid="{00000000-0005-0000-0000-000009010000}"/>
    <cellStyle name="Good 2" xfId="267" xr:uid="{00000000-0005-0000-0000-00000A010000}"/>
    <cellStyle name="Good 2 2" xfId="268" xr:uid="{00000000-0005-0000-0000-00000B010000}"/>
    <cellStyle name="Good 2 3" xfId="269" xr:uid="{00000000-0005-0000-0000-00000C010000}"/>
    <cellStyle name="Good 2_M. Mechanical Works" xfId="270" xr:uid="{00000000-0005-0000-0000-00000D010000}"/>
    <cellStyle name="Good 3 2" xfId="271" xr:uid="{00000000-0005-0000-0000-00000E010000}"/>
    <cellStyle name="Good 3 3" xfId="272" xr:uid="{00000000-0005-0000-0000-00000F010000}"/>
    <cellStyle name="Good 4 2" xfId="273" xr:uid="{00000000-0005-0000-0000-000010010000}"/>
    <cellStyle name="Good 4 3" xfId="274" xr:uid="{00000000-0005-0000-0000-000011010000}"/>
    <cellStyle name="Good 5 2" xfId="275" xr:uid="{00000000-0005-0000-0000-000012010000}"/>
    <cellStyle name="Good 5 3" xfId="276" xr:uid="{00000000-0005-0000-0000-000013010000}"/>
    <cellStyle name="Heading 1 2" xfId="277" xr:uid="{00000000-0005-0000-0000-000014010000}"/>
    <cellStyle name="Heading 1 2 2" xfId="278" xr:uid="{00000000-0005-0000-0000-000015010000}"/>
    <cellStyle name="Heading 1 2 3" xfId="279" xr:uid="{00000000-0005-0000-0000-000016010000}"/>
    <cellStyle name="Heading 1 3 2" xfId="280" xr:uid="{00000000-0005-0000-0000-000017010000}"/>
    <cellStyle name="Heading 1 3 3" xfId="281" xr:uid="{00000000-0005-0000-0000-000018010000}"/>
    <cellStyle name="Heading 1 4 2" xfId="282" xr:uid="{00000000-0005-0000-0000-000019010000}"/>
    <cellStyle name="Heading 1 4 3" xfId="283" xr:uid="{00000000-0005-0000-0000-00001A010000}"/>
    <cellStyle name="Heading 1 5 2" xfId="284" xr:uid="{00000000-0005-0000-0000-00001B010000}"/>
    <cellStyle name="Heading 1 5 3" xfId="285" xr:uid="{00000000-0005-0000-0000-00001C010000}"/>
    <cellStyle name="Heading 2 2" xfId="286" xr:uid="{00000000-0005-0000-0000-00001D010000}"/>
    <cellStyle name="Heading 2 2 2" xfId="287" xr:uid="{00000000-0005-0000-0000-00001E010000}"/>
    <cellStyle name="Heading 2 2 3" xfId="288" xr:uid="{00000000-0005-0000-0000-00001F010000}"/>
    <cellStyle name="Heading 2 3 2" xfId="289" xr:uid="{00000000-0005-0000-0000-000020010000}"/>
    <cellStyle name="Heading 2 3 3" xfId="290" xr:uid="{00000000-0005-0000-0000-000021010000}"/>
    <cellStyle name="Heading 2 4 2" xfId="291" xr:uid="{00000000-0005-0000-0000-000022010000}"/>
    <cellStyle name="Heading 2 4 3" xfId="292" xr:uid="{00000000-0005-0000-0000-000023010000}"/>
    <cellStyle name="Heading 2 5 2" xfId="293" xr:uid="{00000000-0005-0000-0000-000024010000}"/>
    <cellStyle name="Heading 2 5 3" xfId="294" xr:uid="{00000000-0005-0000-0000-000025010000}"/>
    <cellStyle name="Heading 3 2" xfId="295" xr:uid="{00000000-0005-0000-0000-000026010000}"/>
    <cellStyle name="Heading 3 2 2" xfId="296" xr:uid="{00000000-0005-0000-0000-000027010000}"/>
    <cellStyle name="Heading 3 2 3" xfId="297" xr:uid="{00000000-0005-0000-0000-000028010000}"/>
    <cellStyle name="Heading 3 3 2" xfId="298" xr:uid="{00000000-0005-0000-0000-000029010000}"/>
    <cellStyle name="Heading 3 3 3" xfId="299" xr:uid="{00000000-0005-0000-0000-00002A010000}"/>
    <cellStyle name="Heading 3 4 2" xfId="300" xr:uid="{00000000-0005-0000-0000-00002B010000}"/>
    <cellStyle name="Heading 3 4 3" xfId="301" xr:uid="{00000000-0005-0000-0000-00002C010000}"/>
    <cellStyle name="Heading 3 5 2" xfId="302" xr:uid="{00000000-0005-0000-0000-00002D010000}"/>
    <cellStyle name="Heading 3 5 3" xfId="303" xr:uid="{00000000-0005-0000-0000-00002E010000}"/>
    <cellStyle name="Heading 4 2" xfId="304" xr:uid="{00000000-0005-0000-0000-00002F010000}"/>
    <cellStyle name="Heading 4 2 2" xfId="305" xr:uid="{00000000-0005-0000-0000-000030010000}"/>
    <cellStyle name="Heading 4 2 3" xfId="306" xr:uid="{00000000-0005-0000-0000-000031010000}"/>
    <cellStyle name="Heading 4 3 2" xfId="307" xr:uid="{00000000-0005-0000-0000-000032010000}"/>
    <cellStyle name="Heading 4 3 3" xfId="308" xr:uid="{00000000-0005-0000-0000-000033010000}"/>
    <cellStyle name="Heading 4 4 2" xfId="309" xr:uid="{00000000-0005-0000-0000-000034010000}"/>
    <cellStyle name="Heading 4 4 3" xfId="310" xr:uid="{00000000-0005-0000-0000-000035010000}"/>
    <cellStyle name="Heading 4 5 2" xfId="311" xr:uid="{00000000-0005-0000-0000-000036010000}"/>
    <cellStyle name="Heading 4 5 3" xfId="312" xr:uid="{00000000-0005-0000-0000-000037010000}"/>
    <cellStyle name="Hyperlink 2" xfId="313" xr:uid="{00000000-0005-0000-0000-000038010000}"/>
    <cellStyle name="Input 2" xfId="314" xr:uid="{00000000-0005-0000-0000-000039010000}"/>
    <cellStyle name="Input 2 2" xfId="315" xr:uid="{00000000-0005-0000-0000-00003A010000}"/>
    <cellStyle name="Input 2 3" xfId="316" xr:uid="{00000000-0005-0000-0000-00003B010000}"/>
    <cellStyle name="Input 3 2" xfId="317" xr:uid="{00000000-0005-0000-0000-00003C010000}"/>
    <cellStyle name="Input 3 3" xfId="318" xr:uid="{00000000-0005-0000-0000-00003D010000}"/>
    <cellStyle name="Input 4 2" xfId="319" xr:uid="{00000000-0005-0000-0000-00003E010000}"/>
    <cellStyle name="Input 4 3" xfId="320" xr:uid="{00000000-0005-0000-0000-00003F010000}"/>
    <cellStyle name="Input 5 2" xfId="321" xr:uid="{00000000-0005-0000-0000-000040010000}"/>
    <cellStyle name="Input 5 3" xfId="322" xr:uid="{00000000-0005-0000-0000-000041010000}"/>
    <cellStyle name="Linked Cell 2" xfId="323" xr:uid="{00000000-0005-0000-0000-000042010000}"/>
    <cellStyle name="Linked Cell 2 2" xfId="324" xr:uid="{00000000-0005-0000-0000-000043010000}"/>
    <cellStyle name="Linked Cell 2 3" xfId="325" xr:uid="{00000000-0005-0000-0000-000044010000}"/>
    <cellStyle name="Linked Cell 3 2" xfId="326" xr:uid="{00000000-0005-0000-0000-000045010000}"/>
    <cellStyle name="Linked Cell 3 3" xfId="327" xr:uid="{00000000-0005-0000-0000-000046010000}"/>
    <cellStyle name="Linked Cell 4 2" xfId="328" xr:uid="{00000000-0005-0000-0000-000047010000}"/>
    <cellStyle name="Linked Cell 4 3" xfId="329" xr:uid="{00000000-0005-0000-0000-000048010000}"/>
    <cellStyle name="Linked Cell 5 2" xfId="330" xr:uid="{00000000-0005-0000-0000-000049010000}"/>
    <cellStyle name="Linked Cell 5 3" xfId="331" xr:uid="{00000000-0005-0000-0000-00004A010000}"/>
    <cellStyle name="Neutral 2" xfId="332" xr:uid="{00000000-0005-0000-0000-00004B010000}"/>
    <cellStyle name="Neutral 2 2" xfId="333" xr:uid="{00000000-0005-0000-0000-00004C010000}"/>
    <cellStyle name="Neutral 2 3" xfId="334" xr:uid="{00000000-0005-0000-0000-00004D010000}"/>
    <cellStyle name="Neutral 3 2" xfId="335" xr:uid="{00000000-0005-0000-0000-00004E010000}"/>
    <cellStyle name="Neutral 3 3" xfId="336" xr:uid="{00000000-0005-0000-0000-00004F010000}"/>
    <cellStyle name="Neutral 4 2" xfId="337" xr:uid="{00000000-0005-0000-0000-000050010000}"/>
    <cellStyle name="Neutral 4 3" xfId="338" xr:uid="{00000000-0005-0000-0000-000051010000}"/>
    <cellStyle name="Neutral 5 2" xfId="339" xr:uid="{00000000-0005-0000-0000-000052010000}"/>
    <cellStyle name="Neutral 5 3" xfId="340" xr:uid="{00000000-0005-0000-0000-000053010000}"/>
    <cellStyle name="Normal" xfId="0" builtinId="0"/>
    <cellStyle name="Normal 10" xfId="341" xr:uid="{00000000-0005-0000-0000-000055010000}"/>
    <cellStyle name="Normal 11" xfId="342" xr:uid="{00000000-0005-0000-0000-000056010000}"/>
    <cellStyle name="Normal 11 2" xfId="343" xr:uid="{00000000-0005-0000-0000-000057010000}"/>
    <cellStyle name="Normal 12" xfId="344" xr:uid="{00000000-0005-0000-0000-000058010000}"/>
    <cellStyle name="Normal 12 2" xfId="345" xr:uid="{00000000-0005-0000-0000-000059010000}"/>
    <cellStyle name="Normal 13" xfId="346" xr:uid="{00000000-0005-0000-0000-00005A010000}"/>
    <cellStyle name="Normal 13 2" xfId="347" xr:uid="{00000000-0005-0000-0000-00005B010000}"/>
    <cellStyle name="Normal 13 3" xfId="348" xr:uid="{00000000-0005-0000-0000-00005C010000}"/>
    <cellStyle name="Normal 13 4" xfId="349" xr:uid="{00000000-0005-0000-0000-00005D010000}"/>
    <cellStyle name="Normal 14" xfId="350" xr:uid="{00000000-0005-0000-0000-00005E010000}"/>
    <cellStyle name="Normal 14 2" xfId="351" xr:uid="{00000000-0005-0000-0000-00005F010000}"/>
    <cellStyle name="Normal 15" xfId="352" xr:uid="{00000000-0005-0000-0000-000060010000}"/>
    <cellStyle name="Normal 15 2" xfId="353" xr:uid="{00000000-0005-0000-0000-000061010000}"/>
    <cellStyle name="Normal 15 3" xfId="354" xr:uid="{00000000-0005-0000-0000-000062010000}"/>
    <cellStyle name="Normal 16" xfId="355" xr:uid="{00000000-0005-0000-0000-000063010000}"/>
    <cellStyle name="Normal 16 2" xfId="356" xr:uid="{00000000-0005-0000-0000-000064010000}"/>
    <cellStyle name="Normal 16 3" xfId="357" xr:uid="{00000000-0005-0000-0000-000065010000}"/>
    <cellStyle name="Normal 17" xfId="358" xr:uid="{00000000-0005-0000-0000-000066010000}"/>
    <cellStyle name="Normal 17 2" xfId="359" xr:uid="{00000000-0005-0000-0000-000067010000}"/>
    <cellStyle name="Normal 18" xfId="360" xr:uid="{00000000-0005-0000-0000-000068010000}"/>
    <cellStyle name="Normal 18 2" xfId="361" xr:uid="{00000000-0005-0000-0000-000069010000}"/>
    <cellStyle name="Normal 19" xfId="362" xr:uid="{00000000-0005-0000-0000-00006A010000}"/>
    <cellStyle name="Normal 19 2" xfId="363" xr:uid="{00000000-0005-0000-0000-00006B010000}"/>
    <cellStyle name="Normal 19 3" xfId="364" xr:uid="{00000000-0005-0000-0000-00006C010000}"/>
    <cellStyle name="Normal 2" xfId="365" xr:uid="{00000000-0005-0000-0000-00006D010000}"/>
    <cellStyle name="Normal 2 2" xfId="366" xr:uid="{00000000-0005-0000-0000-00006E010000}"/>
    <cellStyle name="Normal 2 3" xfId="367" xr:uid="{00000000-0005-0000-0000-00006F010000}"/>
    <cellStyle name="Normal 2_M. Mechanical Works" xfId="368" xr:uid="{00000000-0005-0000-0000-000070010000}"/>
    <cellStyle name="Normal 20" xfId="369" xr:uid="{00000000-0005-0000-0000-000071010000}"/>
    <cellStyle name="Normal 20 2" xfId="370" xr:uid="{00000000-0005-0000-0000-000072010000}"/>
    <cellStyle name="Normal 20 3" xfId="371" xr:uid="{00000000-0005-0000-0000-000073010000}"/>
    <cellStyle name="Normal 21" xfId="372" xr:uid="{00000000-0005-0000-0000-000074010000}"/>
    <cellStyle name="Normal 21 2" xfId="373" xr:uid="{00000000-0005-0000-0000-000075010000}"/>
    <cellStyle name="Normal 21 3" xfId="374" xr:uid="{00000000-0005-0000-0000-000076010000}"/>
    <cellStyle name="Normal 22" xfId="375" xr:uid="{00000000-0005-0000-0000-000077010000}"/>
    <cellStyle name="Normal 23" xfId="376" xr:uid="{00000000-0005-0000-0000-000078010000}"/>
    <cellStyle name="Normal 23 2" xfId="377" xr:uid="{00000000-0005-0000-0000-000079010000}"/>
    <cellStyle name="Normal 23 3" xfId="378" xr:uid="{00000000-0005-0000-0000-00007A010000}"/>
    <cellStyle name="Normal 24" xfId="379" xr:uid="{00000000-0005-0000-0000-00007B010000}"/>
    <cellStyle name="Normal 24 2" xfId="380" xr:uid="{00000000-0005-0000-0000-00007C010000}"/>
    <cellStyle name="Normal 24 3" xfId="381" xr:uid="{00000000-0005-0000-0000-00007D010000}"/>
    <cellStyle name="Normal 25" xfId="382" xr:uid="{00000000-0005-0000-0000-00007E010000}"/>
    <cellStyle name="Normal 25 2" xfId="383" xr:uid="{00000000-0005-0000-0000-00007F010000}"/>
    <cellStyle name="Normal 25 3" xfId="384" xr:uid="{00000000-0005-0000-0000-000080010000}"/>
    <cellStyle name="Normal 26 2" xfId="385" xr:uid="{00000000-0005-0000-0000-000081010000}"/>
    <cellStyle name="Normal 26 3" xfId="386" xr:uid="{00000000-0005-0000-0000-000082010000}"/>
    <cellStyle name="Normal 27 2" xfId="387" xr:uid="{00000000-0005-0000-0000-000083010000}"/>
    <cellStyle name="Normal 27 3" xfId="388" xr:uid="{00000000-0005-0000-0000-000084010000}"/>
    <cellStyle name="Normal 3" xfId="389" xr:uid="{00000000-0005-0000-0000-000085010000}"/>
    <cellStyle name="Normal 3 2" xfId="390" xr:uid="{00000000-0005-0000-0000-000086010000}"/>
    <cellStyle name="Normal 3_M. Mechanical Works" xfId="391" xr:uid="{00000000-0005-0000-0000-000087010000}"/>
    <cellStyle name="Normal 3_P.Plumbing Works" xfId="392" xr:uid="{00000000-0005-0000-0000-000088010000}"/>
    <cellStyle name="Normal 33" xfId="393" xr:uid="{00000000-0005-0000-0000-000089010000}"/>
    <cellStyle name="Normal 4" xfId="394" xr:uid="{00000000-0005-0000-0000-00008A010000}"/>
    <cellStyle name="Normal 4 2" xfId="395" xr:uid="{00000000-0005-0000-0000-00008B010000}"/>
    <cellStyle name="Normal 4_M. Mechanical Works" xfId="396" xr:uid="{00000000-0005-0000-0000-00008C010000}"/>
    <cellStyle name="Normal 4_P.Plumbing Works" xfId="397" xr:uid="{00000000-0005-0000-0000-00008D010000}"/>
    <cellStyle name="Normal 5" xfId="398" xr:uid="{00000000-0005-0000-0000-00008E010000}"/>
    <cellStyle name="Normal 5 2" xfId="399" xr:uid="{00000000-0005-0000-0000-00008F010000}"/>
    <cellStyle name="Normal 5_M. Mechanical Works" xfId="400" xr:uid="{00000000-0005-0000-0000-000090010000}"/>
    <cellStyle name="Normal 6" xfId="401" xr:uid="{00000000-0005-0000-0000-000091010000}"/>
    <cellStyle name="Normal 6 2" xfId="402" xr:uid="{00000000-0005-0000-0000-000092010000}"/>
    <cellStyle name="Normal 6_M. Mechanical Works" xfId="403" xr:uid="{00000000-0005-0000-0000-000093010000}"/>
    <cellStyle name="Normal 7" xfId="404" xr:uid="{00000000-0005-0000-0000-000094010000}"/>
    <cellStyle name="Normal 7 2" xfId="405" xr:uid="{00000000-0005-0000-0000-000095010000}"/>
    <cellStyle name="Normal 7 2 2" xfId="406" xr:uid="{00000000-0005-0000-0000-000096010000}"/>
    <cellStyle name="Normal 7 3" xfId="407" xr:uid="{00000000-0005-0000-0000-000097010000}"/>
    <cellStyle name="Normal 8" xfId="408" xr:uid="{00000000-0005-0000-0000-000098010000}"/>
    <cellStyle name="Normal 8 2" xfId="409" xr:uid="{00000000-0005-0000-0000-000099010000}"/>
    <cellStyle name="Normal 8_M. Mechanical Works" xfId="410" xr:uid="{00000000-0005-0000-0000-00009A010000}"/>
    <cellStyle name="Normal 9" xfId="411" xr:uid="{00000000-0005-0000-0000-00009B010000}"/>
    <cellStyle name="Normal_6.0 Preliminary Cost Estimates" xfId="412" xr:uid="{00000000-0005-0000-0000-00009C010000}"/>
    <cellStyle name="Normal_P.Plumbing Works" xfId="413" xr:uid="{00000000-0005-0000-0000-00009D010000}"/>
    <cellStyle name="Normal_Sheet1" xfId="414" xr:uid="{00000000-0005-0000-0000-00009E010000}"/>
    <cellStyle name="Normal_Sheet1 (3)" xfId="415" xr:uid="{00000000-0005-0000-0000-00009F010000}"/>
    <cellStyle name="Normalan 2" xfId="416" xr:uid="{00000000-0005-0000-0000-0000A0010000}"/>
    <cellStyle name="Note 2 2" xfId="417" xr:uid="{00000000-0005-0000-0000-0000A1010000}"/>
    <cellStyle name="Note 2 3" xfId="418" xr:uid="{00000000-0005-0000-0000-0000A2010000}"/>
    <cellStyle name="Note 3 2" xfId="419" xr:uid="{00000000-0005-0000-0000-0000A3010000}"/>
    <cellStyle name="Note 3 3" xfId="420" xr:uid="{00000000-0005-0000-0000-0000A4010000}"/>
    <cellStyle name="Note 4 2" xfId="421" xr:uid="{00000000-0005-0000-0000-0000A5010000}"/>
    <cellStyle name="Note 4 3" xfId="422" xr:uid="{00000000-0005-0000-0000-0000A6010000}"/>
    <cellStyle name="Note 5 2" xfId="423" xr:uid="{00000000-0005-0000-0000-0000A7010000}"/>
    <cellStyle name="Note 5 3" xfId="424" xr:uid="{00000000-0005-0000-0000-0000A8010000}"/>
    <cellStyle name="Note 6 2" xfId="425" xr:uid="{00000000-0005-0000-0000-0000A9010000}"/>
    <cellStyle name="Note 6 3" xfId="426" xr:uid="{00000000-0005-0000-0000-0000AA010000}"/>
    <cellStyle name="Note 7 2" xfId="427" xr:uid="{00000000-0005-0000-0000-0000AB010000}"/>
    <cellStyle name="Note 7 3" xfId="428" xr:uid="{00000000-0005-0000-0000-0000AC010000}"/>
    <cellStyle name="Note 8 2" xfId="429" xr:uid="{00000000-0005-0000-0000-0000AD010000}"/>
    <cellStyle name="Note 8 3" xfId="430" xr:uid="{00000000-0005-0000-0000-0000AE010000}"/>
    <cellStyle name="Output 2" xfId="431" xr:uid="{00000000-0005-0000-0000-0000AF010000}"/>
    <cellStyle name="Output 2 2" xfId="432" xr:uid="{00000000-0005-0000-0000-0000B0010000}"/>
    <cellStyle name="Output 2 3" xfId="433" xr:uid="{00000000-0005-0000-0000-0000B1010000}"/>
    <cellStyle name="Output 3 2" xfId="434" xr:uid="{00000000-0005-0000-0000-0000B2010000}"/>
    <cellStyle name="Output 3 3" xfId="435" xr:uid="{00000000-0005-0000-0000-0000B3010000}"/>
    <cellStyle name="Output 4 2" xfId="436" xr:uid="{00000000-0005-0000-0000-0000B4010000}"/>
    <cellStyle name="Output 4 3" xfId="437" xr:uid="{00000000-0005-0000-0000-0000B5010000}"/>
    <cellStyle name="Output 5 2" xfId="438" xr:uid="{00000000-0005-0000-0000-0000B6010000}"/>
    <cellStyle name="Output 5 3" xfId="439" xr:uid="{00000000-0005-0000-0000-0000B7010000}"/>
    <cellStyle name="Percent 2" xfId="440" xr:uid="{00000000-0005-0000-0000-0000B8010000}"/>
    <cellStyle name="Percent 3" xfId="441" xr:uid="{00000000-0005-0000-0000-0000B9010000}"/>
    <cellStyle name="Percent 4" xfId="442" xr:uid="{00000000-0005-0000-0000-0000BA010000}"/>
    <cellStyle name="Style 1" xfId="443" xr:uid="{00000000-0005-0000-0000-0000BB010000}"/>
    <cellStyle name="Title 2" xfId="444" xr:uid="{00000000-0005-0000-0000-0000BC010000}"/>
    <cellStyle name="Title 2 2" xfId="445" xr:uid="{00000000-0005-0000-0000-0000BD010000}"/>
    <cellStyle name="Title 2 3" xfId="446" xr:uid="{00000000-0005-0000-0000-0000BE010000}"/>
    <cellStyle name="Title 3 2" xfId="447" xr:uid="{00000000-0005-0000-0000-0000BF010000}"/>
    <cellStyle name="Title 3 3" xfId="448" xr:uid="{00000000-0005-0000-0000-0000C0010000}"/>
    <cellStyle name="Title 4 2" xfId="449" xr:uid="{00000000-0005-0000-0000-0000C1010000}"/>
    <cellStyle name="Title 4 3" xfId="450" xr:uid="{00000000-0005-0000-0000-0000C2010000}"/>
    <cellStyle name="Title 5 2" xfId="451" xr:uid="{00000000-0005-0000-0000-0000C3010000}"/>
    <cellStyle name="Title 5 3" xfId="452" xr:uid="{00000000-0005-0000-0000-0000C4010000}"/>
    <cellStyle name="Total 2" xfId="453" xr:uid="{00000000-0005-0000-0000-0000C5010000}"/>
    <cellStyle name="Total 2 2" xfId="454" xr:uid="{00000000-0005-0000-0000-0000C6010000}"/>
    <cellStyle name="Total 2 3" xfId="455" xr:uid="{00000000-0005-0000-0000-0000C7010000}"/>
    <cellStyle name="Total 3 2" xfId="456" xr:uid="{00000000-0005-0000-0000-0000C8010000}"/>
    <cellStyle name="Total 3 3" xfId="457" xr:uid="{00000000-0005-0000-0000-0000C9010000}"/>
    <cellStyle name="Total 4 2" xfId="458" xr:uid="{00000000-0005-0000-0000-0000CA010000}"/>
    <cellStyle name="Total 4 3" xfId="459" xr:uid="{00000000-0005-0000-0000-0000CB010000}"/>
    <cellStyle name="Total 5 2" xfId="460" xr:uid="{00000000-0005-0000-0000-0000CC010000}"/>
    <cellStyle name="Total 5 3" xfId="461" xr:uid="{00000000-0005-0000-0000-0000CD010000}"/>
    <cellStyle name="Warning Text 2" xfId="462" xr:uid="{00000000-0005-0000-0000-0000CE010000}"/>
    <cellStyle name="Warning Text 2 2" xfId="463" xr:uid="{00000000-0005-0000-0000-0000CF010000}"/>
    <cellStyle name="Warning Text 2 3" xfId="464" xr:uid="{00000000-0005-0000-0000-0000D0010000}"/>
    <cellStyle name="Warning Text 3 2" xfId="465" xr:uid="{00000000-0005-0000-0000-0000D1010000}"/>
    <cellStyle name="Warning Text 3 3" xfId="466" xr:uid="{00000000-0005-0000-0000-0000D2010000}"/>
    <cellStyle name="Warning Text 4 2" xfId="467" xr:uid="{00000000-0005-0000-0000-0000D3010000}"/>
    <cellStyle name="Warning Text 4 3" xfId="468" xr:uid="{00000000-0005-0000-0000-0000D4010000}"/>
    <cellStyle name="Warning Text 5 2" xfId="469" xr:uid="{00000000-0005-0000-0000-0000D5010000}"/>
    <cellStyle name="Warning Text 5 3" xfId="470" xr:uid="{00000000-0005-0000-0000-0000D6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view="pageBreakPreview" topLeftCell="A7" zoomScaleSheetLayoutView="145" workbookViewId="0">
      <selection activeCell="A17" sqref="A17:I17"/>
    </sheetView>
  </sheetViews>
  <sheetFormatPr defaultRowHeight="15"/>
  <cols>
    <col min="9" max="9" width="10.140625" customWidth="1"/>
  </cols>
  <sheetData>
    <row r="1" spans="1:9">
      <c r="A1" s="12"/>
      <c r="B1" s="12"/>
      <c r="C1" s="12"/>
      <c r="D1" s="12"/>
      <c r="E1" s="12"/>
      <c r="F1" s="12"/>
      <c r="G1" s="12"/>
      <c r="H1" s="12"/>
      <c r="I1" s="12"/>
    </row>
    <row r="2" spans="1:9">
      <c r="A2" s="12"/>
      <c r="B2" s="12"/>
      <c r="C2" s="12"/>
      <c r="D2" s="12"/>
      <c r="E2" s="12"/>
      <c r="F2" s="12"/>
      <c r="G2" s="12"/>
      <c r="H2" s="12"/>
      <c r="I2" s="12"/>
    </row>
    <row r="3" spans="1:9">
      <c r="A3" s="12"/>
      <c r="B3" s="12"/>
      <c r="C3" s="12"/>
      <c r="D3" s="12"/>
      <c r="E3" s="12"/>
      <c r="F3" s="12"/>
      <c r="G3" s="12"/>
      <c r="H3" s="12"/>
      <c r="I3" s="12"/>
    </row>
    <row r="4" spans="1:9">
      <c r="A4" s="12"/>
      <c r="B4" s="12"/>
      <c r="C4" s="12"/>
      <c r="D4" s="12"/>
      <c r="E4" s="12"/>
      <c r="F4" s="12"/>
      <c r="G4" s="12"/>
      <c r="H4" s="12"/>
      <c r="I4" s="12"/>
    </row>
    <row r="5" spans="1:9">
      <c r="A5" s="12"/>
      <c r="B5" s="12"/>
      <c r="C5" s="12"/>
      <c r="D5" s="12"/>
      <c r="E5" s="12"/>
      <c r="F5" s="12"/>
      <c r="G5" s="12"/>
      <c r="H5" s="12"/>
      <c r="I5" s="12"/>
    </row>
    <row r="6" spans="1:9">
      <c r="A6" s="12"/>
      <c r="B6" s="12"/>
      <c r="C6" s="12"/>
      <c r="D6" s="12"/>
      <c r="E6" s="12"/>
      <c r="F6" s="12"/>
      <c r="G6" s="12"/>
      <c r="H6" s="12"/>
      <c r="I6" s="12"/>
    </row>
    <row r="7" spans="1:9">
      <c r="A7" s="12"/>
      <c r="B7" s="12"/>
      <c r="C7" s="12"/>
      <c r="D7" s="12"/>
      <c r="E7" s="12"/>
      <c r="F7" s="12"/>
      <c r="G7" s="12"/>
      <c r="H7" s="12"/>
      <c r="I7" s="12"/>
    </row>
    <row r="8" spans="1:9">
      <c r="A8" s="12"/>
      <c r="B8" s="12"/>
      <c r="C8" s="12"/>
      <c r="D8" s="12"/>
      <c r="E8" s="12"/>
      <c r="F8" s="12"/>
      <c r="G8" s="12"/>
      <c r="H8" s="12"/>
      <c r="I8" s="12"/>
    </row>
    <row r="9" spans="1:9">
      <c r="A9" s="12"/>
      <c r="B9" s="12"/>
      <c r="C9" s="12"/>
      <c r="D9" s="12"/>
      <c r="E9" s="12"/>
      <c r="F9" s="12"/>
      <c r="G9" s="12"/>
      <c r="H9" s="12"/>
      <c r="I9" s="12"/>
    </row>
    <row r="10" spans="1:9">
      <c r="A10" s="12"/>
      <c r="B10" s="12"/>
      <c r="C10" s="12"/>
      <c r="D10" s="12"/>
      <c r="E10" s="12"/>
      <c r="F10" s="12"/>
      <c r="G10" s="12"/>
      <c r="H10" s="12"/>
      <c r="I10" s="12"/>
    </row>
    <row r="11" spans="1:9">
      <c r="A11" s="12"/>
      <c r="B11" s="12"/>
      <c r="C11" s="12"/>
      <c r="D11" s="12"/>
      <c r="E11" s="12"/>
      <c r="F11" s="12"/>
      <c r="G11" s="12"/>
      <c r="H11" s="12"/>
      <c r="I11" s="12"/>
    </row>
    <row r="12" spans="1:9">
      <c r="A12" s="12"/>
      <c r="B12" s="12"/>
      <c r="C12" s="12"/>
      <c r="D12" s="12"/>
      <c r="E12" s="12"/>
      <c r="F12" s="12"/>
      <c r="G12" s="12"/>
      <c r="H12" s="12"/>
      <c r="I12" s="12"/>
    </row>
    <row r="13" spans="1:9">
      <c r="A13" s="12"/>
      <c r="B13" s="12"/>
      <c r="C13" s="12"/>
      <c r="D13" s="12"/>
      <c r="E13" s="12"/>
      <c r="F13" s="12"/>
      <c r="G13" s="12"/>
      <c r="H13" s="12"/>
      <c r="I13" s="12"/>
    </row>
    <row r="14" spans="1:9">
      <c r="A14" s="12"/>
      <c r="B14" s="12"/>
      <c r="C14" s="12"/>
      <c r="D14" s="12"/>
      <c r="E14" s="12"/>
      <c r="F14" s="12"/>
      <c r="G14" s="12"/>
      <c r="H14" s="12"/>
      <c r="I14" s="12"/>
    </row>
    <row r="15" spans="1:9">
      <c r="A15" s="12"/>
      <c r="B15" s="12"/>
      <c r="C15" s="12"/>
      <c r="D15" s="12"/>
      <c r="E15" s="12"/>
      <c r="F15" s="12"/>
      <c r="G15" s="12"/>
      <c r="H15" s="12"/>
      <c r="I15" s="12"/>
    </row>
    <row r="16" spans="1:9">
      <c r="A16" s="12"/>
      <c r="B16" s="12"/>
      <c r="C16" s="12"/>
      <c r="D16" s="12"/>
      <c r="E16" s="12"/>
      <c r="F16" s="12"/>
      <c r="G16" s="12"/>
      <c r="H16" s="12"/>
      <c r="I16" s="12"/>
    </row>
    <row r="17" spans="1:9" ht="81.75" customHeight="1">
      <c r="A17" s="395"/>
      <c r="B17" s="396"/>
      <c r="C17" s="396"/>
      <c r="D17" s="396"/>
      <c r="E17" s="396"/>
      <c r="F17" s="396"/>
      <c r="G17" s="396"/>
      <c r="H17" s="396"/>
      <c r="I17" s="396"/>
    </row>
    <row r="18" spans="1:9" ht="23.25">
      <c r="A18" s="395" t="s">
        <v>482</v>
      </c>
      <c r="B18" s="396"/>
      <c r="C18" s="396"/>
      <c r="D18" s="396"/>
      <c r="E18" s="396"/>
      <c r="F18" s="396"/>
      <c r="G18" s="396"/>
      <c r="H18" s="396"/>
      <c r="I18" s="396"/>
    </row>
    <row r="19" spans="1:9">
      <c r="A19" s="12"/>
      <c r="B19" s="12"/>
      <c r="C19" s="12"/>
      <c r="D19" s="12"/>
      <c r="E19" s="12"/>
      <c r="F19" s="12"/>
      <c r="G19" s="12"/>
      <c r="H19" s="12"/>
      <c r="I19" s="12"/>
    </row>
    <row r="20" spans="1:9">
      <c r="A20" s="12"/>
      <c r="B20" s="12"/>
      <c r="C20" s="12"/>
      <c r="D20" s="12"/>
      <c r="E20" s="12"/>
      <c r="F20" s="12"/>
      <c r="G20" s="12"/>
      <c r="H20" s="12"/>
      <c r="I20" s="12"/>
    </row>
    <row r="21" spans="1:9" ht="20.25" customHeight="1">
      <c r="A21" s="397" t="s">
        <v>489</v>
      </c>
      <c r="B21" s="398"/>
      <c r="C21" s="398"/>
      <c r="D21" s="398"/>
      <c r="E21" s="398"/>
      <c r="F21" s="398"/>
      <c r="G21" s="398"/>
      <c r="H21" s="398"/>
      <c r="I21" s="398"/>
    </row>
    <row r="22" spans="1:9" ht="20.25">
      <c r="A22" s="397" t="s">
        <v>488</v>
      </c>
      <c r="B22" s="398"/>
      <c r="C22" s="398"/>
      <c r="D22" s="398"/>
      <c r="E22" s="398"/>
      <c r="F22" s="398"/>
      <c r="G22" s="398"/>
      <c r="H22" s="398"/>
      <c r="I22" s="398"/>
    </row>
    <row r="23" spans="1:9">
      <c r="A23" s="12"/>
      <c r="B23" s="12"/>
      <c r="C23" s="12"/>
      <c r="D23" s="12"/>
      <c r="E23" s="12"/>
      <c r="F23" s="12"/>
      <c r="G23" s="12"/>
      <c r="H23" s="12"/>
      <c r="I23" s="12"/>
    </row>
    <row r="24" spans="1:9">
      <c r="A24" s="12"/>
      <c r="B24" s="12"/>
      <c r="C24" s="12"/>
      <c r="D24" s="12"/>
      <c r="E24" s="12"/>
      <c r="F24" s="12"/>
      <c r="G24" s="12"/>
      <c r="H24" s="12"/>
      <c r="I24" s="12"/>
    </row>
    <row r="25" spans="1:9">
      <c r="A25" s="12"/>
      <c r="B25" s="12"/>
      <c r="C25" s="12"/>
      <c r="D25" s="12"/>
      <c r="E25" s="12"/>
      <c r="F25" s="12"/>
      <c r="G25" s="12"/>
      <c r="H25" s="12"/>
      <c r="I25" s="12"/>
    </row>
    <row r="26" spans="1:9">
      <c r="A26" s="12"/>
      <c r="B26" s="12"/>
      <c r="C26" s="12"/>
      <c r="D26" s="12"/>
      <c r="E26" s="12"/>
      <c r="F26" s="12"/>
      <c r="G26" s="12"/>
      <c r="H26" s="12"/>
      <c r="I26" s="12"/>
    </row>
    <row r="27" spans="1:9">
      <c r="A27" s="12"/>
      <c r="B27" s="12"/>
      <c r="C27" s="12"/>
      <c r="D27" s="12"/>
      <c r="E27" s="12"/>
      <c r="F27" s="12"/>
      <c r="G27" s="12"/>
      <c r="H27" s="12"/>
      <c r="I27" s="12"/>
    </row>
    <row r="28" spans="1:9">
      <c r="A28" s="12"/>
      <c r="B28" s="12"/>
      <c r="C28" s="12"/>
      <c r="D28" s="12"/>
      <c r="E28" s="12"/>
      <c r="F28" s="12"/>
      <c r="G28" s="12"/>
      <c r="H28" s="12"/>
      <c r="I28" s="12"/>
    </row>
    <row r="29" spans="1:9">
      <c r="A29" s="12"/>
      <c r="B29" s="12"/>
      <c r="C29" s="12"/>
      <c r="D29" s="12"/>
      <c r="E29" s="12"/>
      <c r="F29" s="12"/>
      <c r="G29" s="12"/>
      <c r="H29" s="12"/>
      <c r="I29" s="12"/>
    </row>
    <row r="30" spans="1:9">
      <c r="A30" s="12"/>
      <c r="B30" s="12"/>
      <c r="C30" s="12"/>
      <c r="D30" s="12"/>
      <c r="E30" s="12"/>
      <c r="F30" s="12"/>
      <c r="G30" s="12"/>
      <c r="H30" s="12"/>
      <c r="I30" s="12"/>
    </row>
    <row r="31" spans="1:9">
      <c r="A31" s="12"/>
      <c r="B31" s="12"/>
      <c r="C31" s="12"/>
      <c r="D31" s="12"/>
      <c r="E31" s="12"/>
      <c r="F31" s="12"/>
      <c r="G31" s="12"/>
      <c r="H31" s="12"/>
      <c r="I31" s="12"/>
    </row>
    <row r="32" spans="1:9">
      <c r="A32" s="12"/>
      <c r="B32" s="12"/>
      <c r="C32" s="12"/>
      <c r="D32" s="12"/>
      <c r="E32" s="12"/>
      <c r="F32" s="12"/>
      <c r="G32" s="12"/>
      <c r="H32" s="12"/>
      <c r="I32" s="12"/>
    </row>
    <row r="33" spans="1:9">
      <c r="A33" s="12"/>
      <c r="B33" s="12"/>
      <c r="C33" s="12"/>
      <c r="D33" s="12"/>
      <c r="E33" s="12"/>
      <c r="F33" s="12"/>
      <c r="G33" s="12"/>
      <c r="H33" s="12"/>
      <c r="I33" s="12"/>
    </row>
    <row r="34" spans="1:9">
      <c r="A34" s="12"/>
      <c r="B34" s="12"/>
      <c r="C34" s="12"/>
      <c r="D34" s="12"/>
      <c r="E34" s="12"/>
      <c r="F34" s="12"/>
      <c r="G34" s="12"/>
      <c r="H34" s="12"/>
      <c r="I34" s="12"/>
    </row>
    <row r="35" spans="1:9">
      <c r="A35" s="12"/>
      <c r="B35" s="12"/>
      <c r="C35" s="12"/>
      <c r="D35" s="12"/>
      <c r="E35" s="12"/>
      <c r="F35" s="12"/>
      <c r="G35" s="12"/>
      <c r="H35" s="12"/>
      <c r="I35" s="12"/>
    </row>
    <row r="36" spans="1:9">
      <c r="A36" s="12"/>
      <c r="B36" s="12"/>
      <c r="C36" s="12"/>
      <c r="D36" s="12"/>
      <c r="E36" s="12"/>
      <c r="F36" s="12"/>
      <c r="G36" s="12"/>
      <c r="H36" s="12"/>
      <c r="I36" s="12"/>
    </row>
    <row r="37" spans="1:9">
      <c r="A37" s="12"/>
      <c r="B37" s="12"/>
      <c r="C37" s="12"/>
      <c r="D37" s="12"/>
      <c r="E37" s="12"/>
      <c r="F37" s="12"/>
      <c r="G37" s="12"/>
      <c r="H37" s="12"/>
      <c r="I37" s="12"/>
    </row>
    <row r="38" spans="1:9">
      <c r="A38" s="12"/>
      <c r="B38" s="12"/>
      <c r="C38" s="12"/>
      <c r="D38" s="12"/>
      <c r="E38" s="12"/>
      <c r="F38" s="12"/>
      <c r="G38" s="12"/>
      <c r="H38" s="12"/>
      <c r="I38" s="12"/>
    </row>
    <row r="39" spans="1:9">
      <c r="A39" s="12"/>
      <c r="B39" s="12"/>
      <c r="C39" s="12"/>
      <c r="D39" s="12"/>
      <c r="E39" s="12"/>
      <c r="F39" s="12"/>
      <c r="G39" s="12"/>
      <c r="H39" s="12"/>
      <c r="I39" s="12"/>
    </row>
    <row r="40" spans="1:9">
      <c r="A40" s="12"/>
      <c r="B40" s="12"/>
      <c r="C40" s="12"/>
      <c r="D40" s="12"/>
      <c r="E40" s="12"/>
      <c r="F40" s="12"/>
      <c r="G40" s="12"/>
      <c r="H40" s="12"/>
      <c r="I40" s="12"/>
    </row>
    <row r="41" spans="1:9">
      <c r="A41" s="12"/>
      <c r="B41" s="12"/>
      <c r="C41" s="12"/>
      <c r="D41" s="12"/>
      <c r="E41" s="12"/>
      <c r="F41" s="12"/>
      <c r="G41" s="12"/>
      <c r="H41" s="12"/>
      <c r="I41" s="12"/>
    </row>
    <row r="42" spans="1:9">
      <c r="A42" s="12"/>
      <c r="B42" s="12"/>
      <c r="C42" s="12"/>
      <c r="D42" s="12"/>
      <c r="E42" s="12"/>
      <c r="F42" s="12"/>
      <c r="G42" s="12"/>
      <c r="H42" s="12"/>
      <c r="I42" s="12"/>
    </row>
    <row r="43" spans="1:9">
      <c r="A43" s="12"/>
      <c r="B43" s="12"/>
      <c r="C43" s="12"/>
      <c r="D43" s="12"/>
      <c r="E43" s="12"/>
      <c r="F43" s="12"/>
      <c r="G43" s="12"/>
      <c r="H43" s="12"/>
      <c r="I43" s="12"/>
    </row>
  </sheetData>
  <mergeCells count="4">
    <mergeCell ref="A17:I17"/>
    <mergeCell ref="A21:I21"/>
    <mergeCell ref="A18:I18"/>
    <mergeCell ref="A22:I22"/>
  </mergeCells>
  <phoneticPr fontId="21" type="noConversion"/>
  <pageMargins left="0.7" right="0.7" top="0.75" bottom="0.75" header="0.3" footer="0.3"/>
  <pageSetup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74"/>
  <sheetViews>
    <sheetView showZeros="0" zoomScale="90" zoomScaleNormal="90" zoomScaleSheetLayoutView="90" workbookViewId="0">
      <selection activeCell="G4" sqref="G4:H4"/>
    </sheetView>
  </sheetViews>
  <sheetFormatPr defaultColWidth="9.140625" defaultRowHeight="15"/>
  <cols>
    <col min="1" max="1" width="7.28515625" style="282" customWidth="1"/>
    <col min="2" max="2" width="9" style="282" customWidth="1"/>
    <col min="3" max="4" width="38.7109375" style="261" customWidth="1"/>
    <col min="5" max="5" width="7.140625" style="261" customWidth="1"/>
    <col min="6" max="6" width="9" style="80" customWidth="1"/>
    <col min="7" max="7" width="12.5703125" style="80" customWidth="1"/>
    <col min="8" max="8" width="16.5703125" style="80" customWidth="1"/>
    <col min="9" max="16384" width="9.140625" style="261"/>
  </cols>
  <sheetData>
    <row r="1" spans="1:8">
      <c r="A1" s="257"/>
      <c r="B1" s="258"/>
      <c r="C1" s="259"/>
      <c r="D1" s="259"/>
      <c r="E1" s="259"/>
      <c r="F1" s="260"/>
      <c r="G1" s="260"/>
      <c r="H1" s="260"/>
    </row>
    <row r="2" spans="1:8" ht="56.25" customHeight="1">
      <c r="A2" s="402" t="s">
        <v>490</v>
      </c>
      <c r="B2" s="402"/>
      <c r="C2" s="402"/>
      <c r="D2" s="402"/>
      <c r="E2" s="402"/>
      <c r="F2" s="402"/>
      <c r="G2" s="402"/>
      <c r="H2" s="402"/>
    </row>
    <row r="3" spans="1:8" ht="18">
      <c r="A3" s="403" t="s">
        <v>523</v>
      </c>
      <c r="B3" s="404"/>
      <c r="C3" s="404"/>
      <c r="D3" s="404"/>
      <c r="E3" s="404"/>
      <c r="F3" s="404"/>
      <c r="G3" s="404"/>
      <c r="H3" s="404"/>
    </row>
    <row r="4" spans="1:8" ht="78" customHeight="1">
      <c r="A4" s="237" t="s">
        <v>344</v>
      </c>
      <c r="B4" s="119" t="s">
        <v>345</v>
      </c>
      <c r="C4" s="119" t="s">
        <v>346</v>
      </c>
      <c r="D4" s="119" t="s">
        <v>362</v>
      </c>
      <c r="E4" s="119" t="s">
        <v>347</v>
      </c>
      <c r="F4" s="117" t="s">
        <v>348</v>
      </c>
      <c r="G4" s="117" t="s">
        <v>688</v>
      </c>
      <c r="H4" s="119" t="s">
        <v>689</v>
      </c>
    </row>
    <row r="5" spans="1:8">
      <c r="A5" s="79"/>
      <c r="B5" s="79"/>
      <c r="C5" s="80"/>
      <c r="D5" s="80"/>
      <c r="E5" s="80"/>
    </row>
    <row r="6" spans="1:8">
      <c r="A6" s="262" t="s">
        <v>335</v>
      </c>
      <c r="B6" s="263"/>
      <c r="C6" s="405" t="s">
        <v>139</v>
      </c>
      <c r="D6" s="399"/>
      <c r="E6" s="399"/>
      <c r="F6" s="399"/>
      <c r="G6" s="399"/>
      <c r="H6" s="399"/>
    </row>
    <row r="7" spans="1:8">
      <c r="A7" s="262"/>
      <c r="B7" s="263"/>
      <c r="C7" s="190" t="s">
        <v>473</v>
      </c>
      <c r="D7" s="127"/>
      <c r="E7" s="127"/>
      <c r="F7" s="127"/>
      <c r="G7" s="129"/>
      <c r="H7" s="127"/>
    </row>
    <row r="8" spans="1:8" s="375" customFormat="1" ht="114.75">
      <c r="A8" s="371" t="s">
        <v>449</v>
      </c>
      <c r="B8" s="365" t="s">
        <v>486</v>
      </c>
      <c r="C8" s="367" t="s">
        <v>471</v>
      </c>
      <c r="D8" s="367" t="s">
        <v>470</v>
      </c>
      <c r="E8" s="372" t="s">
        <v>340</v>
      </c>
      <c r="F8" s="373">
        <v>27</v>
      </c>
      <c r="G8" s="374"/>
      <c r="H8" s="373">
        <f t="shared" ref="H8:H13" si="0">F8*G8</f>
        <v>0</v>
      </c>
    </row>
    <row r="9" spans="1:8" ht="38.25">
      <c r="A9" s="116" t="s">
        <v>450</v>
      </c>
      <c r="B9" s="264" t="s">
        <v>485</v>
      </c>
      <c r="C9" s="267" t="s">
        <v>64</v>
      </c>
      <c r="D9" s="85" t="s">
        <v>65</v>
      </c>
      <c r="E9" s="77" t="s">
        <v>340</v>
      </c>
      <c r="F9" s="113">
        <v>21.14</v>
      </c>
      <c r="G9" s="113"/>
      <c r="H9" s="113">
        <f t="shared" si="0"/>
        <v>0</v>
      </c>
    </row>
    <row r="10" spans="1:8" ht="38.25">
      <c r="A10" s="116" t="s">
        <v>451</v>
      </c>
      <c r="B10" s="264" t="s">
        <v>483</v>
      </c>
      <c r="C10" s="268" t="s">
        <v>66</v>
      </c>
      <c r="D10" s="269" t="s">
        <v>67</v>
      </c>
      <c r="E10" s="77" t="s">
        <v>340</v>
      </c>
      <c r="F10" s="113">
        <v>27.45</v>
      </c>
      <c r="G10" s="113"/>
      <c r="H10" s="113">
        <f t="shared" si="0"/>
        <v>0</v>
      </c>
    </row>
    <row r="11" spans="1:8" s="375" customFormat="1" ht="114.75">
      <c r="A11" s="371" t="s">
        <v>452</v>
      </c>
      <c r="B11" s="365" t="s">
        <v>137</v>
      </c>
      <c r="C11" s="370" t="s">
        <v>474</v>
      </c>
      <c r="D11" s="376" t="s">
        <v>472</v>
      </c>
      <c r="E11" s="372" t="s">
        <v>340</v>
      </c>
      <c r="F11" s="373">
        <v>7.21</v>
      </c>
      <c r="G11" s="373"/>
      <c r="H11" s="373">
        <f t="shared" si="0"/>
        <v>0</v>
      </c>
    </row>
    <row r="12" spans="1:8" ht="114.75">
      <c r="A12" s="90" t="s">
        <v>453</v>
      </c>
      <c r="B12" s="90">
        <v>2.12</v>
      </c>
      <c r="C12" s="85" t="s">
        <v>476</v>
      </c>
      <c r="D12" s="99" t="s">
        <v>475</v>
      </c>
      <c r="E12" s="77" t="s">
        <v>340</v>
      </c>
      <c r="F12" s="114">
        <v>21.3</v>
      </c>
      <c r="G12" s="113"/>
      <c r="H12" s="114">
        <f t="shared" si="0"/>
        <v>0</v>
      </c>
    </row>
    <row r="13" spans="1:8" ht="38.25">
      <c r="A13" s="90" t="s">
        <v>454</v>
      </c>
      <c r="B13" s="365" t="s">
        <v>138</v>
      </c>
      <c r="C13" s="99" t="s">
        <v>68</v>
      </c>
      <c r="D13" s="99" t="s">
        <v>69</v>
      </c>
      <c r="E13" s="77" t="s">
        <v>581</v>
      </c>
      <c r="F13" s="113">
        <v>14.2</v>
      </c>
      <c r="G13" s="113"/>
      <c r="H13" s="114">
        <f t="shared" si="0"/>
        <v>0</v>
      </c>
    </row>
    <row r="14" spans="1:8">
      <c r="A14" s="90"/>
      <c r="B14" s="264"/>
      <c r="C14" s="190" t="s">
        <v>431</v>
      </c>
      <c r="D14" s="266"/>
      <c r="E14" s="77"/>
      <c r="F14" s="113"/>
      <c r="G14" s="113"/>
      <c r="H14" s="114"/>
    </row>
    <row r="15" spans="1:8" ht="114.75">
      <c r="A15" s="90" t="s">
        <v>455</v>
      </c>
      <c r="B15" s="365" t="s">
        <v>486</v>
      </c>
      <c r="C15" s="85" t="s">
        <v>471</v>
      </c>
      <c r="D15" s="85" t="s">
        <v>470</v>
      </c>
      <c r="E15" s="77" t="s">
        <v>340</v>
      </c>
      <c r="F15" s="113">
        <v>25.486800000000002</v>
      </c>
      <c r="G15" s="128"/>
      <c r="H15" s="114">
        <f t="shared" ref="H15:H20" si="1">F15*G15</f>
        <v>0</v>
      </c>
    </row>
    <row r="16" spans="1:8" ht="38.25">
      <c r="A16" s="90" t="s">
        <v>456</v>
      </c>
      <c r="B16" s="264" t="s">
        <v>485</v>
      </c>
      <c r="C16" s="267" t="s">
        <v>64</v>
      </c>
      <c r="D16" s="85" t="s">
        <v>65</v>
      </c>
      <c r="E16" s="77" t="s">
        <v>340</v>
      </c>
      <c r="F16" s="113">
        <v>19.783000000000001</v>
      </c>
      <c r="G16" s="113"/>
      <c r="H16" s="114">
        <f t="shared" si="1"/>
        <v>0</v>
      </c>
    </row>
    <row r="17" spans="1:13" ht="38.25">
      <c r="A17" s="90" t="s">
        <v>457</v>
      </c>
      <c r="B17" s="264" t="s">
        <v>483</v>
      </c>
      <c r="C17" s="268" t="s">
        <v>66</v>
      </c>
      <c r="D17" s="269" t="s">
        <v>67</v>
      </c>
      <c r="E17" s="77" t="s">
        <v>340</v>
      </c>
      <c r="F17" s="114">
        <v>26.092800000000004</v>
      </c>
      <c r="G17" s="113"/>
      <c r="H17" s="114">
        <f t="shared" si="1"/>
        <v>0</v>
      </c>
    </row>
    <row r="18" spans="1:13" ht="114.75">
      <c r="A18" s="90" t="s">
        <v>458</v>
      </c>
      <c r="B18" s="365" t="s">
        <v>137</v>
      </c>
      <c r="C18" s="99" t="s">
        <v>474</v>
      </c>
      <c r="D18" s="265" t="s">
        <v>472</v>
      </c>
      <c r="E18" s="77" t="s">
        <v>340</v>
      </c>
      <c r="F18" s="114">
        <v>7.2050000000000001</v>
      </c>
      <c r="G18" s="113"/>
      <c r="H18" s="114">
        <f t="shared" si="1"/>
        <v>0</v>
      </c>
    </row>
    <row r="19" spans="1:13" ht="114.75">
      <c r="A19" s="90" t="s">
        <v>433</v>
      </c>
      <c r="B19" s="371">
        <v>2.12</v>
      </c>
      <c r="C19" s="99" t="s">
        <v>476</v>
      </c>
      <c r="D19" s="99" t="s">
        <v>475</v>
      </c>
      <c r="E19" s="77" t="s">
        <v>340</v>
      </c>
      <c r="F19" s="114">
        <v>22.14</v>
      </c>
      <c r="G19" s="113"/>
      <c r="H19" s="114">
        <f t="shared" si="1"/>
        <v>0</v>
      </c>
    </row>
    <row r="20" spans="1:13" ht="38.25">
      <c r="A20" s="90" t="s">
        <v>434</v>
      </c>
      <c r="B20" s="365" t="s">
        <v>138</v>
      </c>
      <c r="C20" s="99" t="s">
        <v>68</v>
      </c>
      <c r="D20" s="99" t="s">
        <v>69</v>
      </c>
      <c r="E20" s="77" t="s">
        <v>581</v>
      </c>
      <c r="F20" s="114">
        <v>14.2</v>
      </c>
      <c r="G20" s="113"/>
      <c r="H20" s="114">
        <f t="shared" si="1"/>
        <v>0</v>
      </c>
    </row>
    <row r="21" spans="1:13">
      <c r="A21" s="79"/>
      <c r="B21" s="79"/>
      <c r="C21" s="80"/>
      <c r="D21" s="80"/>
      <c r="E21" s="80"/>
    </row>
    <row r="22" spans="1:13" ht="16.5" customHeight="1">
      <c r="A22" s="238" t="s">
        <v>336</v>
      </c>
      <c r="B22" s="120"/>
      <c r="C22" s="399" t="s">
        <v>140</v>
      </c>
      <c r="D22" s="399"/>
      <c r="E22" s="399"/>
      <c r="F22" s="399"/>
      <c r="G22" s="399"/>
      <c r="H22" s="399"/>
    </row>
    <row r="23" spans="1:13" ht="41.25" customHeight="1">
      <c r="A23" s="116" t="s">
        <v>459</v>
      </c>
      <c r="B23" s="264" t="s">
        <v>485</v>
      </c>
      <c r="C23" s="267" t="s">
        <v>70</v>
      </c>
      <c r="D23" s="85" t="s">
        <v>71</v>
      </c>
      <c r="E23" s="77" t="s">
        <v>340</v>
      </c>
      <c r="F23" s="113">
        <v>7</v>
      </c>
      <c r="G23" s="112"/>
      <c r="H23" s="114">
        <f t="shared" ref="H23:H34" si="2">F23*G23</f>
        <v>0</v>
      </c>
    </row>
    <row r="24" spans="1:13" ht="63.75">
      <c r="A24" s="116" t="s">
        <v>460</v>
      </c>
      <c r="B24" s="365" t="s">
        <v>486</v>
      </c>
      <c r="C24" s="267" t="s">
        <v>383</v>
      </c>
      <c r="D24" s="85" t="s">
        <v>382</v>
      </c>
      <c r="E24" s="77" t="s">
        <v>340</v>
      </c>
      <c r="F24" s="113">
        <v>7</v>
      </c>
      <c r="G24" s="112"/>
      <c r="H24" s="114">
        <f t="shared" si="2"/>
        <v>0</v>
      </c>
    </row>
    <row r="25" spans="1:13" ht="93" customHeight="1">
      <c r="A25" s="116" t="s">
        <v>461</v>
      </c>
      <c r="B25" s="264" t="s">
        <v>483</v>
      </c>
      <c r="C25" s="268" t="s">
        <v>66</v>
      </c>
      <c r="D25" s="269" t="s">
        <v>67</v>
      </c>
      <c r="E25" s="81" t="s">
        <v>340</v>
      </c>
      <c r="F25" s="239">
        <v>7</v>
      </c>
      <c r="G25" s="240"/>
      <c r="H25" s="114">
        <f t="shared" si="2"/>
        <v>0</v>
      </c>
    </row>
    <row r="26" spans="1:13" ht="47.25" customHeight="1">
      <c r="A26" s="116" t="s">
        <v>462</v>
      </c>
      <c r="B26" s="264" t="s">
        <v>484</v>
      </c>
      <c r="C26" s="270" t="s">
        <v>75</v>
      </c>
      <c r="D26" s="85" t="s">
        <v>74</v>
      </c>
      <c r="E26" s="77" t="s">
        <v>340</v>
      </c>
      <c r="F26" s="113">
        <v>3</v>
      </c>
      <c r="G26" s="112"/>
      <c r="H26" s="114">
        <f t="shared" si="2"/>
        <v>0</v>
      </c>
      <c r="I26" s="271"/>
      <c r="J26" s="271"/>
      <c r="K26" s="271"/>
      <c r="L26" s="271"/>
      <c r="M26" s="271"/>
    </row>
    <row r="27" spans="1:13" ht="40.5" customHeight="1">
      <c r="A27" s="116" t="s">
        <v>463</v>
      </c>
      <c r="B27" s="264" t="s">
        <v>484</v>
      </c>
      <c r="C27" s="270" t="s">
        <v>77</v>
      </c>
      <c r="D27" s="85" t="s">
        <v>76</v>
      </c>
      <c r="E27" s="77" t="s">
        <v>340</v>
      </c>
      <c r="F27" s="241">
        <v>7</v>
      </c>
      <c r="G27" s="112"/>
      <c r="H27" s="114">
        <f t="shared" si="2"/>
        <v>0</v>
      </c>
      <c r="I27" s="271"/>
      <c r="J27" s="271"/>
      <c r="K27" s="271"/>
      <c r="L27" s="271"/>
      <c r="M27" s="271"/>
    </row>
    <row r="28" spans="1:13" ht="45.75" customHeight="1">
      <c r="A28" s="116" t="s">
        <v>464</v>
      </c>
      <c r="B28" s="264" t="s">
        <v>484</v>
      </c>
      <c r="C28" s="270" t="s">
        <v>79</v>
      </c>
      <c r="D28" s="85" t="s">
        <v>78</v>
      </c>
      <c r="E28" s="115" t="s">
        <v>340</v>
      </c>
      <c r="F28" s="88">
        <v>2.5</v>
      </c>
      <c r="G28" s="242"/>
      <c r="H28" s="114">
        <f t="shared" si="2"/>
        <v>0</v>
      </c>
      <c r="I28" s="271"/>
      <c r="J28" s="271"/>
      <c r="K28" s="271"/>
      <c r="L28" s="271"/>
      <c r="M28" s="271"/>
    </row>
    <row r="29" spans="1:13" ht="50.25" customHeight="1">
      <c r="A29" s="90" t="s">
        <v>465</v>
      </c>
      <c r="B29" s="90">
        <v>2.12</v>
      </c>
      <c r="C29" s="269" t="s">
        <v>81</v>
      </c>
      <c r="D29" s="85" t="s">
        <v>80</v>
      </c>
      <c r="E29" s="77" t="s">
        <v>340</v>
      </c>
      <c r="F29" s="113">
        <v>12.5</v>
      </c>
      <c r="G29" s="112"/>
      <c r="H29" s="114">
        <f t="shared" si="2"/>
        <v>0</v>
      </c>
      <c r="I29" s="271"/>
      <c r="J29" s="271"/>
      <c r="K29" s="271"/>
      <c r="L29" s="271"/>
      <c r="M29" s="271"/>
    </row>
    <row r="30" spans="1:13" ht="38.25">
      <c r="A30" s="116" t="s">
        <v>466</v>
      </c>
      <c r="B30" s="264" t="s">
        <v>384</v>
      </c>
      <c r="C30" s="268" t="s">
        <v>82</v>
      </c>
      <c r="D30" s="358" t="s">
        <v>83</v>
      </c>
      <c r="E30" s="243" t="s">
        <v>349</v>
      </c>
      <c r="F30" s="113">
        <v>1</v>
      </c>
      <c r="G30" s="112"/>
      <c r="H30" s="114">
        <f t="shared" si="2"/>
        <v>0</v>
      </c>
    </row>
    <row r="31" spans="1:13" ht="38.25">
      <c r="A31" s="116" t="s">
        <v>467</v>
      </c>
      <c r="B31" s="264" t="s">
        <v>384</v>
      </c>
      <c r="C31" s="268" t="s">
        <v>84</v>
      </c>
      <c r="D31" s="358" t="s">
        <v>85</v>
      </c>
      <c r="E31" s="243" t="s">
        <v>349</v>
      </c>
      <c r="F31" s="113">
        <v>1</v>
      </c>
      <c r="G31" s="112"/>
      <c r="H31" s="114">
        <f t="shared" si="2"/>
        <v>0</v>
      </c>
    </row>
    <row r="32" spans="1:13" ht="38.25">
      <c r="A32" s="116" t="s">
        <v>468</v>
      </c>
      <c r="B32" s="368">
        <v>2.14</v>
      </c>
      <c r="C32" s="369" t="s">
        <v>86</v>
      </c>
      <c r="D32" s="370" t="s">
        <v>87</v>
      </c>
      <c r="E32" s="81" t="s">
        <v>581</v>
      </c>
      <c r="F32" s="241">
        <v>7.3</v>
      </c>
      <c r="G32" s="244"/>
      <c r="H32" s="114">
        <f t="shared" si="2"/>
        <v>0</v>
      </c>
    </row>
    <row r="33" spans="1:8" ht="25.5">
      <c r="A33" s="116" t="s">
        <v>469</v>
      </c>
      <c r="B33" s="368">
        <v>2.11</v>
      </c>
      <c r="C33" s="369" t="s">
        <v>572</v>
      </c>
      <c r="D33" s="370" t="s">
        <v>573</v>
      </c>
      <c r="E33" s="77" t="s">
        <v>581</v>
      </c>
      <c r="F33" s="113">
        <v>3.5</v>
      </c>
      <c r="G33" s="112"/>
      <c r="H33" s="114">
        <f>F33*G33</f>
        <v>0</v>
      </c>
    </row>
    <row r="34" spans="1:8" ht="25.5">
      <c r="A34" s="116" t="s">
        <v>527</v>
      </c>
      <c r="B34" s="365">
        <v>2.11</v>
      </c>
      <c r="C34" s="369" t="s">
        <v>88</v>
      </c>
      <c r="D34" s="370" t="s">
        <v>89</v>
      </c>
      <c r="E34" s="77" t="s">
        <v>581</v>
      </c>
      <c r="F34" s="113">
        <v>3.3</v>
      </c>
      <c r="G34" s="112"/>
      <c r="H34" s="114">
        <f t="shared" si="2"/>
        <v>0</v>
      </c>
    </row>
    <row r="35" spans="1:8">
      <c r="A35" s="79"/>
      <c r="B35" s="79"/>
      <c r="C35" s="80"/>
      <c r="D35" s="80"/>
      <c r="E35" s="80"/>
    </row>
    <row r="36" spans="1:8" ht="16.5" customHeight="1">
      <c r="A36" s="238" t="s">
        <v>337</v>
      </c>
      <c r="B36" s="120"/>
      <c r="C36" s="399" t="s">
        <v>141</v>
      </c>
      <c r="D36" s="399"/>
      <c r="E36" s="399"/>
      <c r="F36" s="399"/>
      <c r="G36" s="399"/>
      <c r="H36" s="399"/>
    </row>
    <row r="37" spans="1:8" ht="38.25">
      <c r="A37" s="116" t="s">
        <v>528</v>
      </c>
      <c r="B37" s="272">
        <v>2.1800000000000002</v>
      </c>
      <c r="C37" s="85" t="s">
        <v>90</v>
      </c>
      <c r="D37" s="85" t="s">
        <v>91</v>
      </c>
      <c r="E37" s="243" t="s">
        <v>349</v>
      </c>
      <c r="F37" s="113">
        <v>1</v>
      </c>
      <c r="G37" s="112"/>
      <c r="H37" s="114">
        <f t="shared" ref="H37:H44" si="3">F37*G37</f>
        <v>0</v>
      </c>
    </row>
    <row r="38" spans="1:8" ht="38.25">
      <c r="A38" s="116" t="s">
        <v>529</v>
      </c>
      <c r="B38" s="272">
        <v>2.1800000000000002</v>
      </c>
      <c r="C38" s="85" t="s">
        <v>92</v>
      </c>
      <c r="D38" s="85" t="s">
        <v>93</v>
      </c>
      <c r="E38" s="243" t="s">
        <v>349</v>
      </c>
      <c r="F38" s="113">
        <v>2</v>
      </c>
      <c r="G38" s="112"/>
      <c r="H38" s="114">
        <f>F38*G38</f>
        <v>0</v>
      </c>
    </row>
    <row r="39" spans="1:8" ht="25.5">
      <c r="A39" s="116" t="s">
        <v>530</v>
      </c>
      <c r="B39" s="272">
        <v>2.1800000000000002</v>
      </c>
      <c r="C39" s="85" t="s">
        <v>95</v>
      </c>
      <c r="D39" s="273" t="s">
        <v>94</v>
      </c>
      <c r="E39" s="81" t="s">
        <v>340</v>
      </c>
      <c r="F39" s="245">
        <v>2.5</v>
      </c>
      <c r="G39" s="364"/>
      <c r="H39" s="114">
        <f t="shared" si="3"/>
        <v>0</v>
      </c>
    </row>
    <row r="40" spans="1:8" ht="51.75" customHeight="1">
      <c r="A40" s="116" t="s">
        <v>531</v>
      </c>
      <c r="B40" s="272" t="s">
        <v>98</v>
      </c>
      <c r="C40" s="85" t="s">
        <v>96</v>
      </c>
      <c r="D40" s="273" t="s">
        <v>97</v>
      </c>
      <c r="E40" s="81" t="s">
        <v>340</v>
      </c>
      <c r="F40" s="245">
        <v>2.5</v>
      </c>
      <c r="G40" s="112"/>
      <c r="H40" s="114">
        <f t="shared" si="3"/>
        <v>0</v>
      </c>
    </row>
    <row r="41" spans="1:8" ht="51" customHeight="1">
      <c r="A41" s="116" t="s">
        <v>532</v>
      </c>
      <c r="B41" s="272" t="s">
        <v>574</v>
      </c>
      <c r="C41" s="267" t="s">
        <v>99</v>
      </c>
      <c r="D41" s="99" t="s">
        <v>100</v>
      </c>
      <c r="E41" s="77" t="s">
        <v>342</v>
      </c>
      <c r="F41" s="113">
        <v>15.6</v>
      </c>
      <c r="G41" s="112"/>
      <c r="H41" s="114">
        <f t="shared" si="3"/>
        <v>0</v>
      </c>
    </row>
    <row r="42" spans="1:8" ht="38.25">
      <c r="A42" s="116" t="s">
        <v>533</v>
      </c>
      <c r="B42" s="264" t="s">
        <v>136</v>
      </c>
      <c r="C42" s="270" t="s">
        <v>277</v>
      </c>
      <c r="D42" s="85" t="s">
        <v>278</v>
      </c>
      <c r="E42" s="77" t="s">
        <v>340</v>
      </c>
      <c r="F42" s="239">
        <v>68</v>
      </c>
      <c r="G42" s="240"/>
      <c r="H42" s="114">
        <f t="shared" si="3"/>
        <v>0</v>
      </c>
    </row>
    <row r="43" spans="1:8" ht="25.5">
      <c r="A43" s="116" t="s">
        <v>534</v>
      </c>
      <c r="B43" s="365" t="s">
        <v>279</v>
      </c>
      <c r="C43" s="366" t="s">
        <v>101</v>
      </c>
      <c r="D43" s="367" t="s">
        <v>102</v>
      </c>
      <c r="E43" s="77" t="s">
        <v>340</v>
      </c>
      <c r="F43" s="113">
        <v>7</v>
      </c>
      <c r="G43" s="112"/>
      <c r="H43" s="114">
        <f>F43*G43</f>
        <v>0</v>
      </c>
    </row>
    <row r="44" spans="1:8" ht="38.25">
      <c r="A44" s="90" t="s">
        <v>535</v>
      </c>
      <c r="B44" s="90">
        <v>2.16</v>
      </c>
      <c r="C44" s="358" t="s">
        <v>103</v>
      </c>
      <c r="D44" s="358" t="s">
        <v>104</v>
      </c>
      <c r="E44" s="98" t="s">
        <v>341</v>
      </c>
      <c r="F44" s="246">
        <v>20</v>
      </c>
      <c r="G44" s="112"/>
      <c r="H44" s="114">
        <f t="shared" si="3"/>
        <v>0</v>
      </c>
    </row>
    <row r="45" spans="1:8" ht="16.5" customHeight="1">
      <c r="A45" s="247"/>
      <c r="B45" s="121"/>
      <c r="C45" s="84"/>
      <c r="D45" s="84"/>
      <c r="E45" s="84"/>
      <c r="F45" s="84"/>
      <c r="G45" s="84"/>
      <c r="H45" s="84"/>
    </row>
    <row r="46" spans="1:8" ht="16.5" customHeight="1">
      <c r="A46" s="238" t="s">
        <v>338</v>
      </c>
      <c r="B46" s="120"/>
      <c r="C46" s="399" t="s">
        <v>443</v>
      </c>
      <c r="D46" s="399"/>
      <c r="E46" s="399"/>
      <c r="F46" s="399"/>
      <c r="G46" s="399"/>
      <c r="H46" s="399"/>
    </row>
    <row r="47" spans="1:8" ht="51">
      <c r="A47" s="116" t="s">
        <v>536</v>
      </c>
      <c r="B47" s="272">
        <v>2.1800000000000002</v>
      </c>
      <c r="C47" s="99" t="s">
        <v>105</v>
      </c>
      <c r="D47" s="99" t="s">
        <v>106</v>
      </c>
      <c r="E47" s="248" t="s">
        <v>349</v>
      </c>
      <c r="F47" s="113">
        <v>4</v>
      </c>
      <c r="G47" s="113"/>
      <c r="H47" s="114">
        <f t="shared" ref="H47:H57" si="4">F47*G47</f>
        <v>0</v>
      </c>
    </row>
    <row r="48" spans="1:8" ht="33.75" customHeight="1">
      <c r="A48" s="363" t="s">
        <v>537</v>
      </c>
      <c r="B48" s="272" t="s">
        <v>432</v>
      </c>
      <c r="C48" s="92" t="s">
        <v>107</v>
      </c>
      <c r="D48" s="269" t="s">
        <v>108</v>
      </c>
      <c r="E48" s="81" t="s">
        <v>340</v>
      </c>
      <c r="F48" s="113">
        <v>0.5</v>
      </c>
      <c r="G48" s="112"/>
      <c r="H48" s="114">
        <f t="shared" si="4"/>
        <v>0</v>
      </c>
    </row>
    <row r="49" spans="1:8" ht="46.5" customHeight="1">
      <c r="A49" s="90" t="s">
        <v>538</v>
      </c>
      <c r="B49" s="272" t="s">
        <v>432</v>
      </c>
      <c r="C49" s="267" t="s">
        <v>110</v>
      </c>
      <c r="D49" s="99" t="s">
        <v>109</v>
      </c>
      <c r="E49" s="81" t="s">
        <v>340</v>
      </c>
      <c r="F49" s="113">
        <v>2.31</v>
      </c>
      <c r="G49" s="112"/>
      <c r="H49" s="114">
        <f t="shared" si="4"/>
        <v>0</v>
      </c>
    </row>
    <row r="50" spans="1:8" ht="51">
      <c r="A50" s="116" t="s">
        <v>539</v>
      </c>
      <c r="B50" s="272" t="s">
        <v>432</v>
      </c>
      <c r="C50" s="267" t="s">
        <v>112</v>
      </c>
      <c r="D50" s="99" t="s">
        <v>111</v>
      </c>
      <c r="E50" s="81" t="s">
        <v>340</v>
      </c>
      <c r="F50" s="113">
        <v>14.25</v>
      </c>
      <c r="G50" s="362"/>
      <c r="H50" s="114">
        <f t="shared" si="4"/>
        <v>0</v>
      </c>
    </row>
    <row r="51" spans="1:8" ht="38.25">
      <c r="A51" s="116" t="s">
        <v>540</v>
      </c>
      <c r="B51" s="272" t="s">
        <v>432</v>
      </c>
      <c r="C51" s="267" t="s">
        <v>114</v>
      </c>
      <c r="D51" s="99" t="s">
        <v>113</v>
      </c>
      <c r="E51" s="81" t="s">
        <v>340</v>
      </c>
      <c r="F51" s="113">
        <v>42.615000000000002</v>
      </c>
      <c r="G51" s="362"/>
      <c r="H51" s="114">
        <f t="shared" si="4"/>
        <v>0</v>
      </c>
    </row>
    <row r="52" spans="1:8" ht="64.5" customHeight="1">
      <c r="A52" s="116" t="s">
        <v>541</v>
      </c>
      <c r="B52" s="264" t="s">
        <v>116</v>
      </c>
      <c r="C52" s="270" t="s">
        <v>115</v>
      </c>
      <c r="D52" s="85" t="s">
        <v>117</v>
      </c>
      <c r="E52" s="77" t="s">
        <v>340</v>
      </c>
      <c r="F52" s="113">
        <v>27</v>
      </c>
      <c r="G52" s="362"/>
      <c r="H52" s="114">
        <f t="shared" si="4"/>
        <v>0</v>
      </c>
    </row>
    <row r="53" spans="1:8" ht="51.75" customHeight="1">
      <c r="A53" s="116" t="s">
        <v>542</v>
      </c>
      <c r="B53" s="264" t="s">
        <v>485</v>
      </c>
      <c r="C53" s="267" t="s">
        <v>118</v>
      </c>
      <c r="D53" s="85" t="s">
        <v>119</v>
      </c>
      <c r="E53" s="77" t="s">
        <v>340</v>
      </c>
      <c r="F53" s="113">
        <v>28</v>
      </c>
      <c r="G53" s="112"/>
      <c r="H53" s="114">
        <f t="shared" si="4"/>
        <v>0</v>
      </c>
    </row>
    <row r="54" spans="1:8" ht="37.5" customHeight="1">
      <c r="A54" s="116" t="s">
        <v>543</v>
      </c>
      <c r="B54" s="264" t="s">
        <v>486</v>
      </c>
      <c r="C54" s="85" t="s">
        <v>120</v>
      </c>
      <c r="D54" s="85" t="s">
        <v>121</v>
      </c>
      <c r="E54" s="77" t="s">
        <v>340</v>
      </c>
      <c r="F54" s="113">
        <v>34</v>
      </c>
      <c r="G54" s="128"/>
      <c r="H54" s="114">
        <f>F54*G54</f>
        <v>0</v>
      </c>
    </row>
    <row r="55" spans="1:8" ht="52.5" customHeight="1">
      <c r="A55" s="116" t="s">
        <v>544</v>
      </c>
      <c r="B55" s="264" t="s">
        <v>483</v>
      </c>
      <c r="C55" s="268" t="s">
        <v>72</v>
      </c>
      <c r="D55" s="269" t="s">
        <v>73</v>
      </c>
      <c r="E55" s="77" t="s">
        <v>340</v>
      </c>
      <c r="F55" s="113">
        <v>28</v>
      </c>
      <c r="G55" s="112"/>
      <c r="H55" s="114">
        <f t="shared" si="4"/>
        <v>0</v>
      </c>
    </row>
    <row r="56" spans="1:8" ht="53.25" customHeight="1">
      <c r="A56" s="116" t="s">
        <v>545</v>
      </c>
      <c r="B56" s="264" t="s">
        <v>487</v>
      </c>
      <c r="C56" s="267" t="s">
        <v>122</v>
      </c>
      <c r="D56" s="85" t="s">
        <v>123</v>
      </c>
      <c r="E56" s="77" t="s">
        <v>340</v>
      </c>
      <c r="F56" s="113">
        <v>90</v>
      </c>
      <c r="G56" s="112"/>
      <c r="H56" s="114">
        <f t="shared" si="4"/>
        <v>0</v>
      </c>
    </row>
    <row r="57" spans="1:8" ht="64.5" customHeight="1">
      <c r="A57" s="116" t="s">
        <v>546</v>
      </c>
      <c r="B57" s="264" t="s">
        <v>280</v>
      </c>
      <c r="C57" s="274" t="s">
        <v>124</v>
      </c>
      <c r="D57" s="85" t="s">
        <v>125</v>
      </c>
      <c r="E57" s="77" t="s">
        <v>340</v>
      </c>
      <c r="F57" s="113">
        <v>130</v>
      </c>
      <c r="G57" s="112"/>
      <c r="H57" s="114">
        <f t="shared" si="4"/>
        <v>0</v>
      </c>
    </row>
    <row r="58" spans="1:8" ht="63.75">
      <c r="A58" s="116" t="s">
        <v>547</v>
      </c>
      <c r="B58" s="359">
        <v>2.7</v>
      </c>
      <c r="C58" s="85" t="s">
        <v>126</v>
      </c>
      <c r="D58" s="85" t="s">
        <v>127</v>
      </c>
      <c r="E58" s="248" t="s">
        <v>349</v>
      </c>
      <c r="F58" s="114">
        <v>10</v>
      </c>
      <c r="G58" s="128"/>
      <c r="H58" s="114">
        <f>F58*G58</f>
        <v>0</v>
      </c>
    </row>
    <row r="59" spans="1:8" ht="15" customHeight="1">
      <c r="A59" s="122"/>
      <c r="B59" s="122"/>
      <c r="C59" s="250"/>
      <c r="D59" s="250"/>
      <c r="E59" s="250"/>
      <c r="F59" s="118"/>
      <c r="G59" s="118"/>
      <c r="H59" s="118"/>
    </row>
    <row r="60" spans="1:8">
      <c r="A60" s="238" t="s">
        <v>339</v>
      </c>
      <c r="B60" s="275"/>
      <c r="C60" s="413" t="s">
        <v>142</v>
      </c>
      <c r="D60" s="413"/>
      <c r="E60" s="413"/>
      <c r="F60" s="413"/>
      <c r="G60" s="413"/>
      <c r="H60" s="413"/>
    </row>
    <row r="61" spans="1:8" ht="38.25">
      <c r="A61" s="116" t="s">
        <v>548</v>
      </c>
      <c r="B61" s="249">
        <v>2.11</v>
      </c>
      <c r="C61" s="276" t="s">
        <v>128</v>
      </c>
      <c r="D61" s="276" t="s">
        <v>129</v>
      </c>
      <c r="E61" s="248" t="s">
        <v>334</v>
      </c>
      <c r="F61" s="251">
        <v>2</v>
      </c>
      <c r="G61" s="252"/>
      <c r="H61" s="114">
        <f>F61*G61</f>
        <v>0</v>
      </c>
    </row>
    <row r="62" spans="1:8" ht="51.75" customHeight="1">
      <c r="A62" s="116" t="s">
        <v>549</v>
      </c>
      <c r="B62" s="249">
        <v>2.11</v>
      </c>
      <c r="C62" s="276" t="s">
        <v>130</v>
      </c>
      <c r="D62" s="276" t="s">
        <v>131</v>
      </c>
      <c r="E62" s="77" t="s">
        <v>334</v>
      </c>
      <c r="F62" s="253">
        <v>2</v>
      </c>
      <c r="G62" s="252"/>
      <c r="H62" s="114">
        <f>F62*G62</f>
        <v>0</v>
      </c>
    </row>
    <row r="63" spans="1:8" ht="45" customHeight="1">
      <c r="A63" s="116" t="s">
        <v>550</v>
      </c>
      <c r="B63" s="249">
        <v>2.11</v>
      </c>
      <c r="C63" s="360" t="s">
        <v>132</v>
      </c>
      <c r="D63" s="360" t="s">
        <v>133</v>
      </c>
      <c r="E63" s="77" t="s">
        <v>334</v>
      </c>
      <c r="F63" s="253">
        <v>2</v>
      </c>
      <c r="G63" s="252"/>
      <c r="H63" s="114">
        <f>F63*G63</f>
        <v>0</v>
      </c>
    </row>
    <row r="64" spans="1:8" ht="38.25" customHeight="1">
      <c r="A64" s="90" t="s">
        <v>551</v>
      </c>
      <c r="B64" s="249">
        <v>2.11</v>
      </c>
      <c r="C64" s="361" t="s">
        <v>134</v>
      </c>
      <c r="D64" s="360" t="s">
        <v>135</v>
      </c>
      <c r="E64" s="77" t="s">
        <v>334</v>
      </c>
      <c r="F64" s="253">
        <v>1</v>
      </c>
      <c r="G64" s="254"/>
      <c r="H64" s="114">
        <f>F64*G64</f>
        <v>0</v>
      </c>
    </row>
    <row r="65" spans="1:8" ht="64.5" customHeight="1">
      <c r="A65" s="122"/>
      <c r="B65" s="122"/>
      <c r="C65" s="250"/>
      <c r="D65" s="250"/>
      <c r="E65" s="250"/>
      <c r="F65" s="118"/>
      <c r="G65" s="118"/>
      <c r="H65" s="118"/>
    </row>
    <row r="66" spans="1:8">
      <c r="A66" s="261"/>
      <c r="B66" s="414" t="s">
        <v>491</v>
      </c>
      <c r="C66" s="415"/>
      <c r="D66" s="415"/>
      <c r="E66" s="415"/>
      <c r="F66" s="415"/>
      <c r="G66" s="415"/>
      <c r="H66" s="415"/>
    </row>
    <row r="67" spans="1:8">
      <c r="A67" s="79"/>
      <c r="B67" s="79"/>
      <c r="C67" s="80"/>
      <c r="D67" s="80"/>
      <c r="E67" s="80"/>
      <c r="G67" s="373"/>
      <c r="H67" s="114">
        <f>F67*G67</f>
        <v>0</v>
      </c>
    </row>
    <row r="68" spans="1:8" ht="15" customHeight="1">
      <c r="A68" s="247"/>
      <c r="B68" s="109" t="s">
        <v>552</v>
      </c>
      <c r="C68" s="406" t="str">
        <f>C6</f>
        <v>CONSTRUCTION OF INTERNAL RAMPS / ИЗГРАДЊА УНУТРАШЊИХ РАМПИ</v>
      </c>
      <c r="D68" s="401"/>
      <c r="E68" s="255"/>
      <c r="F68" s="277"/>
      <c r="G68" s="88"/>
      <c r="H68" s="386">
        <f>SUM(H8:H20)</f>
        <v>0</v>
      </c>
    </row>
    <row r="69" spans="1:8">
      <c r="A69" s="247"/>
      <c r="B69" s="109" t="s">
        <v>553</v>
      </c>
      <c r="C69" s="400" t="str">
        <f>C22</f>
        <v>ENTRANCE PORCH CONSTRUCTION WORKS / РАДОВИ НА ИЗГРАДЊИ УЛАЗНОГ ТРЕМА</v>
      </c>
      <c r="D69" s="401"/>
      <c r="E69" s="401"/>
      <c r="F69" s="401"/>
      <c r="G69" s="88"/>
      <c r="H69" s="386">
        <f>SUM(H23:H34)</f>
        <v>0</v>
      </c>
    </row>
    <row r="70" spans="1:8">
      <c r="A70" s="247"/>
      <c r="B70" s="109" t="s">
        <v>554</v>
      </c>
      <c r="C70" s="278" t="str">
        <f>C36</f>
        <v>LIFT CONSTRUCTION WORKS / РАДОВИ НА ИЗГРАДЊИ ЛИФТА</v>
      </c>
      <c r="D70" s="255"/>
      <c r="E70" s="255"/>
      <c r="F70" s="277"/>
      <c r="G70" s="88"/>
      <c r="H70" s="377">
        <f>SUM(H37:H44)</f>
        <v>0</v>
      </c>
    </row>
    <row r="71" spans="1:8">
      <c r="A71" s="247"/>
      <c r="B71" s="109" t="s">
        <v>555</v>
      </c>
      <c r="C71" s="278" t="str">
        <f>C46</f>
        <v>TOILET CONSTRUCTION WORKS / РАДОВИ НА ИЗГРАДЊИ ТОАЛЕТА</v>
      </c>
      <c r="D71" s="255"/>
      <c r="E71" s="255"/>
      <c r="F71" s="277"/>
      <c r="G71" s="88"/>
      <c r="H71" s="386">
        <f>SUM(H47:H58)</f>
        <v>0</v>
      </c>
    </row>
    <row r="72" spans="1:8" ht="15.75" thickBot="1">
      <c r="A72" s="247"/>
      <c r="B72" s="109" t="s">
        <v>556</v>
      </c>
      <c r="C72" s="279" t="str">
        <f>C60</f>
        <v>ACCESSIBILITY MARKS / ОЗНАКЕ ПРИСТУПАЧНОСТИ</v>
      </c>
      <c r="D72" s="280"/>
      <c r="E72" s="280"/>
      <c r="F72" s="281"/>
      <c r="G72" s="88"/>
      <c r="H72" s="387">
        <f>H61+H62+H63+H64</f>
        <v>0</v>
      </c>
    </row>
    <row r="73" spans="1:8" ht="30.75" customHeight="1" thickBot="1">
      <c r="A73" s="256"/>
      <c r="B73" s="410" t="s">
        <v>363</v>
      </c>
      <c r="C73" s="411"/>
      <c r="D73" s="411"/>
      <c r="E73" s="411"/>
      <c r="F73" s="412"/>
      <c r="G73" s="408">
        <f>SUM(H68:H72)</f>
        <v>0</v>
      </c>
      <c r="H73" s="409"/>
    </row>
    <row r="74" spans="1:8">
      <c r="A74" s="123"/>
      <c r="B74" s="123"/>
      <c r="C74" s="407"/>
      <c r="D74" s="407"/>
      <c r="E74" s="407"/>
      <c r="F74" s="407"/>
      <c r="G74" s="407"/>
      <c r="H74" s="407"/>
    </row>
  </sheetData>
  <mergeCells count="13">
    <mergeCell ref="C74:H74"/>
    <mergeCell ref="G73:H73"/>
    <mergeCell ref="B73:F73"/>
    <mergeCell ref="C60:H60"/>
    <mergeCell ref="B66:H66"/>
    <mergeCell ref="C36:H36"/>
    <mergeCell ref="C46:H46"/>
    <mergeCell ref="C69:F69"/>
    <mergeCell ref="A2:H2"/>
    <mergeCell ref="A3:H3"/>
    <mergeCell ref="C6:H6"/>
    <mergeCell ref="C68:D68"/>
    <mergeCell ref="C22:H22"/>
  </mergeCells>
  <phoneticPr fontId="21" type="noConversion"/>
  <pageMargins left="0.98425196850393704" right="0.59055118110236204" top="0.74803149606299202" bottom="0.74803149606299202" header="0.31496062992126" footer="0.31496062992126"/>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5"/>
  <sheetViews>
    <sheetView showZeros="0" view="pageBreakPreview" zoomScale="80" zoomScaleNormal="80" zoomScaleSheetLayoutView="100" workbookViewId="0">
      <selection activeCell="G4" sqref="G4:H4"/>
    </sheetView>
  </sheetViews>
  <sheetFormatPr defaultColWidth="9.140625" defaultRowHeight="15"/>
  <cols>
    <col min="1" max="1" width="7.28515625" style="15" customWidth="1"/>
    <col min="2" max="2" width="9" style="15" customWidth="1"/>
    <col min="3" max="4" width="38.7109375" style="13" customWidth="1"/>
    <col min="5" max="5" width="6.5703125" style="13" customWidth="1"/>
    <col min="6" max="6" width="9" style="14" bestFit="1" customWidth="1"/>
    <col min="7" max="7" width="12.5703125" style="14" customWidth="1"/>
    <col min="8" max="8" width="16.5703125" style="14" customWidth="1"/>
    <col min="9" max="9" width="12.42578125" style="13" customWidth="1"/>
    <col min="10" max="10" width="9.140625" style="13"/>
    <col min="11" max="11" width="11.7109375" style="13" bestFit="1" customWidth="1"/>
    <col min="12" max="16384" width="9.140625" style="13"/>
  </cols>
  <sheetData>
    <row r="1" spans="1:8" s="290" customFormat="1">
      <c r="A1" s="285"/>
      <c r="B1" s="286"/>
      <c r="C1" s="287"/>
      <c r="D1" s="287"/>
      <c r="E1" s="287"/>
      <c r="F1" s="288"/>
      <c r="G1" s="288"/>
      <c r="H1" s="289"/>
    </row>
    <row r="2" spans="1:8" ht="18" customHeight="1">
      <c r="A2" s="439" t="s">
        <v>442</v>
      </c>
      <c r="B2" s="439"/>
      <c r="C2" s="439"/>
      <c r="D2" s="439"/>
      <c r="E2" s="439"/>
      <c r="F2" s="439"/>
      <c r="G2" s="440"/>
      <c r="H2" s="42"/>
    </row>
    <row r="3" spans="1:8" ht="18" customHeight="1">
      <c r="A3" s="403" t="s">
        <v>444</v>
      </c>
      <c r="B3" s="404"/>
      <c r="C3" s="404"/>
      <c r="D3" s="404"/>
      <c r="E3" s="404"/>
      <c r="F3" s="404"/>
      <c r="G3" s="404"/>
      <c r="H3" s="441"/>
    </row>
    <row r="4" spans="1:8" ht="78" customHeight="1">
      <c r="A4" s="9" t="s">
        <v>344</v>
      </c>
      <c r="B4" s="10" t="s">
        <v>345</v>
      </c>
      <c r="C4" s="10" t="s">
        <v>346</v>
      </c>
      <c r="D4" s="10" t="s">
        <v>502</v>
      </c>
      <c r="E4" s="10" t="s">
        <v>347</v>
      </c>
      <c r="F4" s="11" t="s">
        <v>348</v>
      </c>
      <c r="G4" s="11" t="s">
        <v>688</v>
      </c>
      <c r="H4" s="10" t="s">
        <v>689</v>
      </c>
    </row>
    <row r="5" spans="1:8">
      <c r="A5" s="16"/>
      <c r="B5" s="16"/>
      <c r="C5" s="21"/>
      <c r="D5" s="21"/>
      <c r="E5" s="21"/>
      <c r="F5" s="20"/>
      <c r="G5" s="20"/>
      <c r="H5" s="20"/>
    </row>
    <row r="6" spans="1:8">
      <c r="A6" s="134" t="s">
        <v>335</v>
      </c>
      <c r="B6" s="135"/>
      <c r="C6" s="442" t="s">
        <v>501</v>
      </c>
      <c r="D6" s="443"/>
      <c r="E6" s="443"/>
      <c r="F6" s="443"/>
      <c r="G6" s="443"/>
      <c r="H6" s="444"/>
    </row>
    <row r="7" spans="1:8" ht="63.75">
      <c r="A7" s="33" t="s">
        <v>500</v>
      </c>
      <c r="B7" s="33">
        <v>2</v>
      </c>
      <c r="C7" s="36" t="s">
        <v>686</v>
      </c>
      <c r="D7" s="32" t="s">
        <v>687</v>
      </c>
      <c r="E7" s="41" t="s">
        <v>498</v>
      </c>
      <c r="F7" s="29">
        <v>1</v>
      </c>
      <c r="G7" s="30"/>
      <c r="H7" s="29">
        <f>+F7*G7</f>
        <v>0</v>
      </c>
    </row>
    <row r="8" spans="1:8" ht="71.25" customHeight="1">
      <c r="A8" s="33" t="s">
        <v>436</v>
      </c>
      <c r="B8" s="33">
        <v>2.19</v>
      </c>
      <c r="C8" s="32" t="s">
        <v>0</v>
      </c>
      <c r="D8" s="32" t="s">
        <v>1</v>
      </c>
      <c r="E8" s="41" t="s">
        <v>498</v>
      </c>
      <c r="F8" s="130">
        <v>1</v>
      </c>
      <c r="G8" s="30"/>
      <c r="H8" s="29">
        <f>+F8*G8</f>
        <v>0</v>
      </c>
    </row>
    <row r="9" spans="1:8" ht="71.25" customHeight="1">
      <c r="A9" s="33" t="s">
        <v>499</v>
      </c>
      <c r="B9" s="33">
        <v>2.1800000000000002</v>
      </c>
      <c r="C9" s="32" t="s">
        <v>2</v>
      </c>
      <c r="D9" s="32" t="s">
        <v>3</v>
      </c>
      <c r="E9" s="31" t="s">
        <v>340</v>
      </c>
      <c r="F9" s="29">
        <v>7.5</v>
      </c>
      <c r="G9" s="30"/>
      <c r="H9" s="29">
        <f>+F9*G9</f>
        <v>0</v>
      </c>
    </row>
    <row r="10" spans="1:8" ht="74.25" customHeight="1">
      <c r="A10" s="33" t="s">
        <v>445</v>
      </c>
      <c r="B10" s="33">
        <v>2.1800000000000002</v>
      </c>
      <c r="C10" s="32" t="s">
        <v>2</v>
      </c>
      <c r="D10" s="32" t="s">
        <v>4</v>
      </c>
      <c r="E10" s="31" t="s">
        <v>340</v>
      </c>
      <c r="F10" s="29">
        <v>7.5</v>
      </c>
      <c r="G10" s="30"/>
      <c r="H10" s="29">
        <f>+F10*G10</f>
        <v>0</v>
      </c>
    </row>
    <row r="11" spans="1:8" ht="51">
      <c r="A11" s="33" t="s">
        <v>445</v>
      </c>
      <c r="B11" s="33">
        <v>2.1800000000000002</v>
      </c>
      <c r="C11" s="32" t="s">
        <v>5</v>
      </c>
      <c r="D11" s="32" t="s">
        <v>6</v>
      </c>
      <c r="E11" s="31" t="s">
        <v>340</v>
      </c>
      <c r="F11" s="29">
        <v>9</v>
      </c>
      <c r="G11" s="30"/>
      <c r="H11" s="29">
        <f>+F11*G11</f>
        <v>0</v>
      </c>
    </row>
    <row r="12" spans="1:8">
      <c r="A12" s="131"/>
      <c r="B12" s="131"/>
      <c r="C12" s="40"/>
      <c r="D12" s="40"/>
      <c r="E12" s="39"/>
      <c r="F12" s="37"/>
      <c r="G12" s="38"/>
      <c r="H12" s="37">
        <f>+SUM(H7:H11)</f>
        <v>0</v>
      </c>
    </row>
    <row r="13" spans="1:8">
      <c r="A13" s="131"/>
      <c r="B13" s="131"/>
      <c r="C13" s="40"/>
      <c r="D13" s="40"/>
      <c r="E13" s="39"/>
      <c r="F13" s="37"/>
      <c r="G13" s="38"/>
      <c r="H13" s="37"/>
    </row>
    <row r="14" spans="1:8" ht="23.25" customHeight="1">
      <c r="A14" s="134" t="s">
        <v>336</v>
      </c>
      <c r="B14" s="135"/>
      <c r="C14" s="424" t="s">
        <v>497</v>
      </c>
      <c r="D14" s="424"/>
      <c r="E14" s="425"/>
      <c r="F14" s="425"/>
      <c r="G14" s="425"/>
      <c r="H14" s="425"/>
    </row>
    <row r="15" spans="1:8" ht="60" customHeight="1">
      <c r="A15" s="132" t="s">
        <v>496</v>
      </c>
      <c r="B15" s="33">
        <v>2.19</v>
      </c>
      <c r="C15" s="36" t="s">
        <v>7</v>
      </c>
      <c r="D15" s="32" t="s">
        <v>8</v>
      </c>
      <c r="E15" s="31" t="s">
        <v>342</v>
      </c>
      <c r="F15" s="29">
        <v>25</v>
      </c>
      <c r="G15" s="30"/>
      <c r="H15" s="29">
        <f t="shared" ref="H15:H23" si="0">+F15*G15</f>
        <v>0</v>
      </c>
    </row>
    <row r="16" spans="1:8" ht="60" customHeight="1">
      <c r="A16" s="132" t="s">
        <v>495</v>
      </c>
      <c r="B16" s="33">
        <v>2.19</v>
      </c>
      <c r="C16" s="36" t="s">
        <v>11</v>
      </c>
      <c r="D16" s="32" t="s">
        <v>12</v>
      </c>
      <c r="E16" s="31" t="s">
        <v>342</v>
      </c>
      <c r="F16" s="29">
        <v>2</v>
      </c>
      <c r="G16" s="30"/>
      <c r="H16" s="29">
        <f t="shared" si="0"/>
        <v>0</v>
      </c>
    </row>
    <row r="17" spans="1:8" ht="46.5" customHeight="1">
      <c r="A17" s="132" t="s">
        <v>494</v>
      </c>
      <c r="B17" s="33">
        <v>2.19</v>
      </c>
      <c r="C17" s="36" t="s">
        <v>9</v>
      </c>
      <c r="D17" s="32" t="s">
        <v>10</v>
      </c>
      <c r="E17" s="31" t="s">
        <v>342</v>
      </c>
      <c r="F17" s="29">
        <v>3</v>
      </c>
      <c r="G17" s="30"/>
      <c r="H17" s="29">
        <f t="shared" si="0"/>
        <v>0</v>
      </c>
    </row>
    <row r="18" spans="1:8" ht="49.5" customHeight="1">
      <c r="A18" s="132" t="s">
        <v>493</v>
      </c>
      <c r="B18" s="33">
        <v>2.19</v>
      </c>
      <c r="C18" s="36" t="s">
        <v>9</v>
      </c>
      <c r="D18" s="32" t="s">
        <v>10</v>
      </c>
      <c r="E18" s="31" t="s">
        <v>342</v>
      </c>
      <c r="F18" s="29">
        <v>3</v>
      </c>
      <c r="G18" s="30"/>
      <c r="H18" s="29">
        <f t="shared" si="0"/>
        <v>0</v>
      </c>
    </row>
    <row r="19" spans="1:8" ht="54.75" customHeight="1">
      <c r="A19" s="132" t="s">
        <v>492</v>
      </c>
      <c r="B19" s="33">
        <v>2.19</v>
      </c>
      <c r="C19" s="32" t="s">
        <v>13</v>
      </c>
      <c r="D19" s="32" t="s">
        <v>14</v>
      </c>
      <c r="E19" s="31" t="s">
        <v>342</v>
      </c>
      <c r="F19" s="29">
        <v>2</v>
      </c>
      <c r="G19" s="30"/>
      <c r="H19" s="29">
        <f t="shared" si="0"/>
        <v>0</v>
      </c>
    </row>
    <row r="20" spans="1:8" ht="49.5" customHeight="1">
      <c r="A20" s="132" t="s">
        <v>446</v>
      </c>
      <c r="B20" s="33">
        <v>2.19</v>
      </c>
      <c r="C20" s="32" t="s">
        <v>15</v>
      </c>
      <c r="D20" s="32" t="s">
        <v>16</v>
      </c>
      <c r="E20" s="31" t="s">
        <v>342</v>
      </c>
      <c r="F20" s="29">
        <v>2</v>
      </c>
      <c r="G20" s="30"/>
      <c r="H20" s="29">
        <f t="shared" si="0"/>
        <v>0</v>
      </c>
    </row>
    <row r="21" spans="1:8" ht="45" customHeight="1">
      <c r="A21" s="132" t="s">
        <v>447</v>
      </c>
      <c r="B21" s="33">
        <v>2.19</v>
      </c>
      <c r="C21" s="32" t="s">
        <v>17</v>
      </c>
      <c r="D21" s="32" t="s">
        <v>18</v>
      </c>
      <c r="E21" s="31" t="s">
        <v>342</v>
      </c>
      <c r="F21" s="29">
        <v>2</v>
      </c>
      <c r="G21" s="30"/>
      <c r="H21" s="29">
        <f t="shared" si="0"/>
        <v>0</v>
      </c>
    </row>
    <row r="22" spans="1:8" ht="45.75" customHeight="1">
      <c r="A22" s="132" t="s">
        <v>448</v>
      </c>
      <c r="B22" s="33">
        <v>2.19</v>
      </c>
      <c r="C22" s="32" t="s">
        <v>20</v>
      </c>
      <c r="D22" s="32" t="s">
        <v>19</v>
      </c>
      <c r="E22" s="31" t="s">
        <v>342</v>
      </c>
      <c r="F22" s="29">
        <v>20</v>
      </c>
      <c r="G22" s="30"/>
      <c r="H22" s="29">
        <f t="shared" si="0"/>
        <v>0</v>
      </c>
    </row>
    <row r="23" spans="1:8" ht="72.75" customHeight="1">
      <c r="A23" s="33" t="s">
        <v>524</v>
      </c>
      <c r="B23" s="33">
        <v>2.19</v>
      </c>
      <c r="C23" s="36" t="s">
        <v>22</v>
      </c>
      <c r="D23" s="32" t="s">
        <v>21</v>
      </c>
      <c r="E23" s="31" t="s">
        <v>342</v>
      </c>
      <c r="F23" s="29">
        <f>+F15+F16+F17+F18-F22</f>
        <v>13</v>
      </c>
      <c r="G23" s="30"/>
      <c r="H23" s="29">
        <f t="shared" si="0"/>
        <v>0</v>
      </c>
    </row>
    <row r="24" spans="1:8">
      <c r="A24" s="25"/>
      <c r="B24" s="25"/>
      <c r="C24" s="28"/>
      <c r="D24" s="28"/>
      <c r="E24" s="28"/>
      <c r="F24" s="27"/>
      <c r="G24" s="27"/>
      <c r="H24" s="26">
        <f>+SUM(H15:H23)</f>
        <v>0</v>
      </c>
    </row>
    <row r="25" spans="1:8">
      <c r="A25" s="25"/>
      <c r="B25" s="25"/>
      <c r="C25" s="28"/>
      <c r="D25" s="28"/>
      <c r="E25" s="28"/>
      <c r="F25" s="27"/>
      <c r="G25" s="27"/>
      <c r="H25" s="26"/>
    </row>
    <row r="26" spans="1:8">
      <c r="A26" s="134" t="s">
        <v>337</v>
      </c>
      <c r="B26" s="135"/>
      <c r="C26" s="424" t="s">
        <v>381</v>
      </c>
      <c r="D26" s="424"/>
      <c r="E26" s="425"/>
      <c r="F26" s="425"/>
      <c r="G26" s="425"/>
      <c r="H26" s="425"/>
    </row>
    <row r="27" spans="1:8" ht="89.25">
      <c r="A27" s="132" t="s">
        <v>380</v>
      </c>
      <c r="B27" s="33" t="s">
        <v>377</v>
      </c>
      <c r="C27" s="32" t="s">
        <v>23</v>
      </c>
      <c r="D27" s="32" t="s">
        <v>441</v>
      </c>
      <c r="E27" s="31" t="s">
        <v>379</v>
      </c>
      <c r="F27" s="29">
        <v>7</v>
      </c>
      <c r="G27" s="30"/>
      <c r="H27" s="29">
        <f>+F27*G27</f>
        <v>0</v>
      </c>
    </row>
    <row r="28" spans="1:8" ht="70.5" customHeight="1">
      <c r="A28" s="132" t="s">
        <v>378</v>
      </c>
      <c r="B28" s="33" t="s">
        <v>377</v>
      </c>
      <c r="C28" s="32" t="s">
        <v>24</v>
      </c>
      <c r="D28" s="32" t="s">
        <v>27</v>
      </c>
      <c r="E28" s="31" t="s">
        <v>376</v>
      </c>
      <c r="F28" s="29">
        <v>2</v>
      </c>
      <c r="G28" s="30"/>
      <c r="H28" s="29">
        <f>+F28*G28</f>
        <v>0</v>
      </c>
    </row>
    <row r="29" spans="1:8" ht="72" customHeight="1">
      <c r="A29" s="132" t="s">
        <v>525</v>
      </c>
      <c r="B29" s="33" t="s">
        <v>377</v>
      </c>
      <c r="C29" s="32" t="s">
        <v>28</v>
      </c>
      <c r="D29" s="32" t="s">
        <v>29</v>
      </c>
      <c r="E29" s="31" t="s">
        <v>376</v>
      </c>
      <c r="F29" s="29">
        <v>2</v>
      </c>
      <c r="G29" s="30"/>
      <c r="H29" s="29">
        <f>+F29*G29</f>
        <v>0</v>
      </c>
    </row>
    <row r="30" spans="1:8" ht="79.5" customHeight="1">
      <c r="A30" s="132" t="s">
        <v>435</v>
      </c>
      <c r="B30" s="33" t="s">
        <v>377</v>
      </c>
      <c r="C30" s="32" t="s">
        <v>31</v>
      </c>
      <c r="D30" s="32" t="s">
        <v>30</v>
      </c>
      <c r="E30" s="31" t="s">
        <v>376</v>
      </c>
      <c r="F30" s="29">
        <v>3</v>
      </c>
      <c r="G30" s="30"/>
      <c r="H30" s="29">
        <f>+F30*G30</f>
        <v>0</v>
      </c>
    </row>
    <row r="31" spans="1:8" ht="66" customHeight="1">
      <c r="A31" s="33" t="s">
        <v>526</v>
      </c>
      <c r="B31" s="33" t="s">
        <v>377</v>
      </c>
      <c r="C31" s="32" t="s">
        <v>32</v>
      </c>
      <c r="D31" s="32" t="s">
        <v>33</v>
      </c>
      <c r="E31" s="31" t="s">
        <v>376</v>
      </c>
      <c r="F31" s="29">
        <v>7</v>
      </c>
      <c r="G31" s="30"/>
      <c r="H31" s="29">
        <f>+F31*G31</f>
        <v>0</v>
      </c>
    </row>
    <row r="32" spans="1:8">
      <c r="A32" s="25"/>
      <c r="B32" s="25"/>
      <c r="C32" s="28"/>
      <c r="D32" s="28"/>
      <c r="E32" s="28"/>
      <c r="F32" s="27"/>
      <c r="G32" s="27"/>
      <c r="H32" s="26">
        <f>+SUM(H27:H31)</f>
        <v>0</v>
      </c>
    </row>
    <row r="33" spans="1:8">
      <c r="A33" s="25"/>
      <c r="B33" s="25"/>
      <c r="C33" s="28"/>
      <c r="D33" s="28"/>
      <c r="E33" s="28"/>
      <c r="F33" s="27"/>
      <c r="G33" s="27"/>
      <c r="H33" s="26"/>
    </row>
    <row r="34" spans="1:8">
      <c r="A34" s="136" t="s">
        <v>338</v>
      </c>
      <c r="B34" s="137"/>
      <c r="C34" s="425" t="s">
        <v>375</v>
      </c>
      <c r="D34" s="425"/>
      <c r="E34" s="425"/>
      <c r="F34" s="425"/>
      <c r="G34" s="425"/>
      <c r="H34" s="425"/>
    </row>
    <row r="35" spans="1:8" ht="56.25" customHeight="1">
      <c r="A35" s="33" t="s">
        <v>374</v>
      </c>
      <c r="B35" s="33">
        <v>2.31</v>
      </c>
      <c r="C35" s="32" t="s">
        <v>26</v>
      </c>
      <c r="D35" s="32" t="s">
        <v>25</v>
      </c>
      <c r="E35" s="31" t="s">
        <v>373</v>
      </c>
      <c r="F35" s="35">
        <v>1100</v>
      </c>
      <c r="G35" s="34"/>
      <c r="H35" s="29">
        <f>+F35*G35</f>
        <v>0</v>
      </c>
    </row>
    <row r="36" spans="1:8">
      <c r="A36" s="25"/>
      <c r="B36" s="25"/>
      <c r="C36" s="28"/>
      <c r="D36" s="28"/>
      <c r="E36" s="28"/>
      <c r="F36" s="27"/>
      <c r="G36" s="27"/>
      <c r="H36" s="26">
        <f>+H35</f>
        <v>0</v>
      </c>
    </row>
    <row r="37" spans="1:8">
      <c r="A37" s="134" t="s">
        <v>339</v>
      </c>
      <c r="B37" s="135"/>
      <c r="C37" s="424" t="s">
        <v>372</v>
      </c>
      <c r="D37" s="424"/>
      <c r="E37" s="425"/>
      <c r="F37" s="425"/>
      <c r="G37" s="425"/>
      <c r="H37" s="425"/>
    </row>
    <row r="38" spans="1:8" ht="64.5" customHeight="1">
      <c r="A38" s="33" t="s">
        <v>371</v>
      </c>
      <c r="B38" s="33">
        <v>2.33</v>
      </c>
      <c r="C38" s="32" t="s">
        <v>34</v>
      </c>
      <c r="D38" s="32" t="s">
        <v>35</v>
      </c>
      <c r="E38" s="31" t="s">
        <v>370</v>
      </c>
      <c r="F38" s="29">
        <v>2200</v>
      </c>
      <c r="G38" s="30"/>
      <c r="H38" s="29">
        <f>+F38*G38</f>
        <v>0</v>
      </c>
    </row>
    <row r="39" spans="1:8" ht="38.25">
      <c r="A39" s="33" t="s">
        <v>440</v>
      </c>
      <c r="B39" s="33">
        <v>2.33</v>
      </c>
      <c r="C39" s="32" t="s">
        <v>39</v>
      </c>
      <c r="D39" s="32" t="s">
        <v>36</v>
      </c>
      <c r="E39" s="133" t="s">
        <v>430</v>
      </c>
      <c r="F39" s="29">
        <v>30</v>
      </c>
      <c r="G39" s="30"/>
      <c r="H39" s="29">
        <f>+F39*G39</f>
        <v>0</v>
      </c>
    </row>
    <row r="40" spans="1:8">
      <c r="A40" s="25"/>
      <c r="B40" s="25"/>
      <c r="C40" s="28"/>
      <c r="D40" s="28"/>
      <c r="E40" s="28"/>
      <c r="F40" s="27"/>
      <c r="G40" s="27"/>
      <c r="H40" s="26">
        <f>+SUM(H38:H39)</f>
        <v>0</v>
      </c>
    </row>
    <row r="41" spans="1:8">
      <c r="A41" s="25"/>
      <c r="B41" s="25"/>
      <c r="C41" s="28"/>
      <c r="D41" s="28"/>
      <c r="E41" s="28"/>
      <c r="F41" s="27"/>
      <c r="G41" s="27"/>
      <c r="H41" s="26"/>
    </row>
    <row r="42" spans="1:8">
      <c r="A42" s="134" t="s">
        <v>437</v>
      </c>
      <c r="B42" s="135"/>
      <c r="C42" s="424" t="s">
        <v>438</v>
      </c>
      <c r="D42" s="424"/>
      <c r="E42" s="425"/>
      <c r="F42" s="425"/>
      <c r="G42" s="425"/>
      <c r="H42" s="425"/>
    </row>
    <row r="43" spans="1:8" ht="93.75" customHeight="1">
      <c r="A43" s="33" t="s">
        <v>439</v>
      </c>
      <c r="B43" s="33">
        <v>2.3199999999999998</v>
      </c>
      <c r="C43" s="32" t="s">
        <v>37</v>
      </c>
      <c r="D43" s="32" t="s">
        <v>38</v>
      </c>
      <c r="E43" s="31" t="s">
        <v>379</v>
      </c>
      <c r="F43" s="29">
        <v>2</v>
      </c>
      <c r="G43" s="30"/>
      <c r="H43" s="29">
        <f>+F43*G43</f>
        <v>0</v>
      </c>
    </row>
    <row r="44" spans="1:8">
      <c r="A44" s="25"/>
      <c r="B44" s="25"/>
      <c r="C44" s="24"/>
      <c r="D44" s="24"/>
      <c r="E44" s="24"/>
      <c r="F44" s="23"/>
      <c r="G44" s="23"/>
      <c r="H44" s="22">
        <f>+SUM(H43:H43)</f>
        <v>0</v>
      </c>
    </row>
    <row r="45" spans="1:8">
      <c r="A45" s="25"/>
      <c r="B45" s="25"/>
      <c r="C45" s="24"/>
      <c r="D45" s="24"/>
      <c r="E45" s="24"/>
      <c r="F45" s="23"/>
      <c r="G45" s="23"/>
      <c r="H45" s="22"/>
    </row>
    <row r="46" spans="1:8">
      <c r="A46" s="13"/>
      <c r="B46" s="426" t="s">
        <v>361</v>
      </c>
      <c r="C46" s="427"/>
      <c r="D46" s="427"/>
      <c r="E46" s="427"/>
      <c r="F46" s="427"/>
      <c r="G46" s="427"/>
      <c r="H46" s="428"/>
    </row>
    <row r="47" spans="1:8">
      <c r="A47" s="16"/>
      <c r="B47" s="16"/>
      <c r="C47" s="21"/>
      <c r="D47" s="21"/>
      <c r="E47" s="21"/>
      <c r="F47" s="20"/>
      <c r="G47" s="20"/>
      <c r="H47" s="20"/>
    </row>
    <row r="48" spans="1:8">
      <c r="A48" s="19"/>
      <c r="B48" s="18" t="s">
        <v>369</v>
      </c>
      <c r="C48" s="416" t="str">
        <f>C6</f>
        <v>PREPARATORY WORKS</v>
      </c>
      <c r="D48" s="417"/>
      <c r="E48" s="417"/>
      <c r="F48" s="418"/>
      <c r="G48" s="419">
        <f>+H12</f>
        <v>0</v>
      </c>
      <c r="H48" s="420"/>
    </row>
    <row r="49" spans="1:8" ht="15" customHeight="1">
      <c r="A49" s="19"/>
      <c r="B49" s="18" t="s">
        <v>368</v>
      </c>
      <c r="C49" s="416" t="str">
        <f>+C14</f>
        <v>EARTH WORKS</v>
      </c>
      <c r="D49" s="417"/>
      <c r="E49" s="417"/>
      <c r="F49" s="418"/>
      <c r="G49" s="419">
        <f>+H24</f>
        <v>0</v>
      </c>
      <c r="H49" s="420"/>
    </row>
    <row r="50" spans="1:8">
      <c r="A50" s="19"/>
      <c r="B50" s="18" t="s">
        <v>367</v>
      </c>
      <c r="C50" s="421" t="str">
        <f>+C26</f>
        <v xml:space="preserve">CONCRETE AND REINFORCED CONCRETE WORKS  </v>
      </c>
      <c r="D50" s="422"/>
      <c r="E50" s="422"/>
      <c r="F50" s="423"/>
      <c r="G50" s="419">
        <f>+H32</f>
        <v>0</v>
      </c>
      <c r="H50" s="420"/>
    </row>
    <row r="51" spans="1:8">
      <c r="A51" s="19"/>
      <c r="B51" s="18" t="s">
        <v>366</v>
      </c>
      <c r="C51" s="416" t="str">
        <f>+C34</f>
        <v>REINFORCEMENT</v>
      </c>
      <c r="D51" s="417"/>
      <c r="E51" s="417"/>
      <c r="F51" s="418"/>
      <c r="G51" s="419">
        <f>+H36</f>
        <v>0</v>
      </c>
      <c r="H51" s="420"/>
    </row>
    <row r="52" spans="1:8">
      <c r="A52" s="19"/>
      <c r="B52" s="18" t="s">
        <v>365</v>
      </c>
      <c r="C52" s="416" t="str">
        <f>+C37</f>
        <v xml:space="preserve">STEEL STRUCTURE </v>
      </c>
      <c r="D52" s="417"/>
      <c r="E52" s="417"/>
      <c r="F52" s="418"/>
      <c r="G52" s="419">
        <f>+H40</f>
        <v>0</v>
      </c>
      <c r="H52" s="420"/>
    </row>
    <row r="53" spans="1:8" ht="15.75" customHeight="1" thickBot="1">
      <c r="A53" s="19"/>
      <c r="B53" s="18" t="s">
        <v>365</v>
      </c>
      <c r="C53" s="429" t="str">
        <f>+C42</f>
        <v>OTHER WORKS</v>
      </c>
      <c r="D53" s="430"/>
      <c r="E53" s="430"/>
      <c r="F53" s="430"/>
      <c r="G53" s="436">
        <f>+H44</f>
        <v>0</v>
      </c>
      <c r="H53" s="436"/>
    </row>
    <row r="54" spans="1:8" ht="15.75" thickBot="1">
      <c r="A54" s="17"/>
      <c r="B54" s="431" t="s">
        <v>364</v>
      </c>
      <c r="C54" s="432"/>
      <c r="D54" s="432"/>
      <c r="E54" s="432"/>
      <c r="F54" s="433"/>
      <c r="G54" s="437">
        <f>+G48+G49+G50+G51+G52</f>
        <v>0</v>
      </c>
      <c r="H54" s="438"/>
    </row>
    <row r="55" spans="1:8">
      <c r="A55" s="16"/>
      <c r="B55" s="16"/>
      <c r="C55" s="434"/>
      <c r="D55" s="434"/>
      <c r="E55" s="434"/>
      <c r="F55" s="434"/>
      <c r="G55" s="435"/>
      <c r="H55" s="435"/>
    </row>
  </sheetData>
  <mergeCells count="25">
    <mergeCell ref="C34:H34"/>
    <mergeCell ref="C26:H26"/>
    <mergeCell ref="A2:G2"/>
    <mergeCell ref="A3:H3"/>
    <mergeCell ref="C6:H6"/>
    <mergeCell ref="C14:H14"/>
    <mergeCell ref="C53:F53"/>
    <mergeCell ref="B54:F54"/>
    <mergeCell ref="C55:F55"/>
    <mergeCell ref="G55:H55"/>
    <mergeCell ref="G53:H53"/>
    <mergeCell ref="G54:H54"/>
    <mergeCell ref="C48:F48"/>
    <mergeCell ref="G48:H48"/>
    <mergeCell ref="C51:F51"/>
    <mergeCell ref="G51:H51"/>
    <mergeCell ref="C37:H37"/>
    <mergeCell ref="C42:H42"/>
    <mergeCell ref="B46:H46"/>
    <mergeCell ref="C52:F52"/>
    <mergeCell ref="C49:F49"/>
    <mergeCell ref="G49:H49"/>
    <mergeCell ref="C50:F50"/>
    <mergeCell ref="G50:H50"/>
    <mergeCell ref="G52:H52"/>
  </mergeCells>
  <phoneticPr fontId="21" type="noConversion"/>
  <pageMargins left="0.98425196850393704" right="0.59055118110236227" top="0.74803149606299213" bottom="0.74803149606299213"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95"/>
  <sheetViews>
    <sheetView showZeros="0" zoomScale="80" zoomScaleSheetLayoutView="80" workbookViewId="0">
      <selection activeCell="G5" sqref="G5"/>
    </sheetView>
  </sheetViews>
  <sheetFormatPr defaultRowHeight="15"/>
  <cols>
    <col min="1" max="1" width="6.28515625" style="4" bestFit="1" customWidth="1"/>
    <col min="2" max="2" width="7.7109375" style="4" bestFit="1" customWidth="1"/>
    <col min="3" max="4" width="38.7109375" customWidth="1"/>
    <col min="5" max="5" width="6.28515625" bestFit="1" customWidth="1"/>
    <col min="6" max="6" width="5.5703125" style="3" bestFit="1" customWidth="1"/>
    <col min="7" max="7" width="13.85546875" style="111" customWidth="1"/>
    <col min="8" max="8" width="10.7109375" style="111" customWidth="1"/>
    <col min="9" max="9" width="11.7109375" bestFit="1" customWidth="1"/>
  </cols>
  <sheetData>
    <row r="1" spans="1:8" s="47" customFormat="1">
      <c r="A1" s="155"/>
      <c r="B1" s="155"/>
      <c r="C1" s="156"/>
      <c r="D1" s="156"/>
      <c r="E1" s="156"/>
      <c r="F1" s="157"/>
      <c r="G1" s="158"/>
      <c r="H1" s="158"/>
    </row>
    <row r="2" spans="1:8" ht="17.45" customHeight="1">
      <c r="A2" s="445" t="s">
        <v>175</v>
      </c>
      <c r="B2" s="445"/>
      <c r="C2" s="445"/>
      <c r="D2" s="445"/>
      <c r="E2" s="445"/>
      <c r="F2" s="445"/>
      <c r="G2" s="445"/>
      <c r="H2" s="445"/>
    </row>
    <row r="3" spans="1:8" ht="17.45" customHeight="1">
      <c r="A3" s="446" t="s">
        <v>239</v>
      </c>
      <c r="B3" s="446"/>
      <c r="C3" s="446"/>
      <c r="D3" s="446"/>
      <c r="E3" s="446"/>
      <c r="F3" s="446"/>
      <c r="G3" s="446"/>
      <c r="H3" s="447"/>
    </row>
    <row r="4" spans="1:8" ht="63" customHeight="1">
      <c r="A4" s="9" t="s">
        <v>344</v>
      </c>
      <c r="B4" s="10" t="s">
        <v>345</v>
      </c>
      <c r="C4" s="10" t="s">
        <v>346</v>
      </c>
      <c r="D4" s="10" t="s">
        <v>502</v>
      </c>
      <c r="E4" s="10" t="s">
        <v>240</v>
      </c>
      <c r="F4" s="11" t="s">
        <v>241</v>
      </c>
      <c r="G4" s="11" t="s">
        <v>688</v>
      </c>
      <c r="H4" s="10" t="s">
        <v>689</v>
      </c>
    </row>
    <row r="5" spans="1:8" ht="76.5">
      <c r="A5" s="55"/>
      <c r="B5" s="55"/>
      <c r="C5" s="85" t="s">
        <v>385</v>
      </c>
      <c r="D5" s="85" t="s">
        <v>238</v>
      </c>
      <c r="E5" s="54"/>
      <c r="F5" s="53"/>
      <c r="G5" s="53"/>
      <c r="H5" s="52"/>
    </row>
    <row r="6" spans="1:8">
      <c r="A6" s="103"/>
      <c r="B6" s="103"/>
      <c r="C6" s="139"/>
      <c r="D6" s="139"/>
      <c r="E6" s="104"/>
      <c r="F6" s="140"/>
      <c r="G6" s="53"/>
      <c r="H6" s="52"/>
    </row>
    <row r="7" spans="1:8">
      <c r="A7" s="103"/>
      <c r="B7" s="103"/>
      <c r="C7" s="104"/>
      <c r="D7" s="104"/>
      <c r="E7" s="104"/>
      <c r="F7" s="140"/>
      <c r="G7" s="53"/>
      <c r="H7" s="52"/>
    </row>
    <row r="8" spans="1:8" ht="30">
      <c r="A8" s="141" t="s">
        <v>335</v>
      </c>
      <c r="B8" s="142"/>
      <c r="C8" s="86" t="s">
        <v>242</v>
      </c>
      <c r="D8" s="86" t="s">
        <v>237</v>
      </c>
      <c r="E8" s="43"/>
      <c r="F8" s="43"/>
      <c r="G8" s="43"/>
      <c r="H8" s="43"/>
    </row>
    <row r="9" spans="1:8">
      <c r="A9" s="87"/>
      <c r="B9" s="87"/>
      <c r="C9" s="88"/>
      <c r="D9" s="88"/>
      <c r="E9" s="88"/>
      <c r="F9" s="113"/>
      <c r="G9" s="78"/>
      <c r="H9" s="78"/>
    </row>
    <row r="10" spans="1:8" s="44" customFormat="1" ht="12.75">
      <c r="A10" s="90" t="s">
        <v>236</v>
      </c>
      <c r="B10" s="91" t="s">
        <v>235</v>
      </c>
      <c r="C10" s="92" t="s">
        <v>234</v>
      </c>
      <c r="D10" s="85" t="s">
        <v>233</v>
      </c>
      <c r="E10" s="98"/>
      <c r="F10" s="82"/>
      <c r="G10" s="6"/>
      <c r="H10" s="2"/>
    </row>
    <row r="11" spans="1:8" s="44" customFormat="1" ht="38.25">
      <c r="A11" s="93"/>
      <c r="B11" s="93"/>
      <c r="C11" s="94" t="s">
        <v>642</v>
      </c>
      <c r="D11" s="94" t="s">
        <v>641</v>
      </c>
      <c r="E11" s="46"/>
      <c r="F11" s="46"/>
      <c r="G11" s="45"/>
      <c r="H11" s="95"/>
    </row>
    <row r="12" spans="1:8" s="44" customFormat="1" ht="63.75">
      <c r="A12" s="93"/>
      <c r="B12" s="93"/>
      <c r="C12" s="96" t="s">
        <v>640</v>
      </c>
      <c r="D12" s="96" t="s">
        <v>243</v>
      </c>
      <c r="E12" s="46"/>
      <c r="F12" s="46"/>
      <c r="G12" s="45"/>
      <c r="H12" s="95"/>
    </row>
    <row r="13" spans="1:8" s="51" customFormat="1" ht="12.75">
      <c r="A13" s="90"/>
      <c r="B13" s="90"/>
      <c r="C13" s="92"/>
      <c r="D13" s="92"/>
      <c r="E13" s="46" t="s">
        <v>639</v>
      </c>
      <c r="F13" s="46">
        <v>1</v>
      </c>
      <c r="G13" s="143"/>
      <c r="H13" s="45">
        <f>F13*G13</f>
        <v>0</v>
      </c>
    </row>
    <row r="14" spans="1:8">
      <c r="A14" s="90"/>
      <c r="B14" s="90"/>
      <c r="C14" s="92" t="s">
        <v>638</v>
      </c>
      <c r="D14" s="92" t="s">
        <v>637</v>
      </c>
      <c r="E14" s="98"/>
      <c r="F14" s="82"/>
      <c r="G14" s="6"/>
      <c r="H14" s="2"/>
    </row>
    <row r="15" spans="1:8" ht="89.25">
      <c r="A15" s="93" t="s">
        <v>636</v>
      </c>
      <c r="B15" s="97" t="s">
        <v>244</v>
      </c>
      <c r="C15" s="92" t="s">
        <v>635</v>
      </c>
      <c r="D15" s="92" t="s">
        <v>634</v>
      </c>
      <c r="E15" s="98"/>
      <c r="F15" s="82"/>
      <c r="G15" s="83"/>
      <c r="H15" s="82"/>
    </row>
    <row r="16" spans="1:8">
      <c r="A16" s="93"/>
      <c r="B16" s="90"/>
      <c r="C16" s="92" t="s">
        <v>633</v>
      </c>
      <c r="D16" s="92" t="s">
        <v>633</v>
      </c>
      <c r="E16" s="46" t="s">
        <v>581</v>
      </c>
      <c r="F16" s="46">
        <v>50</v>
      </c>
      <c r="G16" s="144"/>
      <c r="H16" s="45">
        <f>F16*G16</f>
        <v>0</v>
      </c>
    </row>
    <row r="17" spans="1:8" ht="25.5">
      <c r="A17" s="93" t="s">
        <v>631</v>
      </c>
      <c r="B17" s="97" t="s">
        <v>244</v>
      </c>
      <c r="C17" s="92" t="s">
        <v>584</v>
      </c>
      <c r="D17" s="92" t="s">
        <v>583</v>
      </c>
      <c r="E17" s="98"/>
      <c r="F17" s="82"/>
      <c r="G17" s="83"/>
      <c r="H17" s="82"/>
    </row>
    <row r="18" spans="1:8">
      <c r="A18" s="93"/>
      <c r="B18" s="90"/>
      <c r="C18" s="92" t="s">
        <v>245</v>
      </c>
      <c r="D18" s="92" t="s">
        <v>245</v>
      </c>
      <c r="E18" s="46" t="s">
        <v>581</v>
      </c>
      <c r="F18" s="46">
        <v>50</v>
      </c>
      <c r="G18" s="144"/>
      <c r="H18" s="45">
        <f>F18*G18</f>
        <v>0</v>
      </c>
    </row>
    <row r="19" spans="1:8" s="44" customFormat="1" ht="25.5">
      <c r="A19" s="90"/>
      <c r="B19" s="90"/>
      <c r="C19" s="92" t="s">
        <v>632</v>
      </c>
      <c r="D19" s="99" t="s">
        <v>246</v>
      </c>
      <c r="E19" s="98"/>
      <c r="F19" s="82"/>
      <c r="G19" s="83"/>
      <c r="H19" s="82"/>
    </row>
    <row r="20" spans="1:8" ht="114.75">
      <c r="A20" s="93" t="s">
        <v>628</v>
      </c>
      <c r="B20" s="97" t="s">
        <v>610</v>
      </c>
      <c r="C20" s="96" t="s">
        <v>630</v>
      </c>
      <c r="D20" s="94" t="s">
        <v>247</v>
      </c>
      <c r="E20" s="46"/>
      <c r="F20" s="46"/>
      <c r="G20" s="45"/>
      <c r="H20" s="100"/>
    </row>
    <row r="21" spans="1:8">
      <c r="A21" s="90"/>
      <c r="B21" s="90"/>
      <c r="C21" s="92"/>
      <c r="D21" s="92"/>
      <c r="E21" s="46" t="s">
        <v>629</v>
      </c>
      <c r="F21" s="46">
        <v>0.6</v>
      </c>
      <c r="G21" s="144"/>
      <c r="H21" s="45">
        <f>F21*G21</f>
        <v>0</v>
      </c>
    </row>
    <row r="22" spans="1:8" ht="79.150000000000006" customHeight="1">
      <c r="A22" s="90" t="s">
        <v>626</v>
      </c>
      <c r="B22" s="97" t="s">
        <v>610</v>
      </c>
      <c r="C22" s="92" t="s">
        <v>627</v>
      </c>
      <c r="D22" s="99" t="s">
        <v>248</v>
      </c>
      <c r="E22" s="98"/>
      <c r="F22" s="82"/>
      <c r="G22" s="83"/>
      <c r="H22" s="82"/>
    </row>
    <row r="23" spans="1:8" s="44" customFormat="1" ht="12.75">
      <c r="A23" s="90"/>
      <c r="B23" s="90"/>
      <c r="C23" s="92"/>
      <c r="D23" s="99"/>
      <c r="E23" s="46" t="s">
        <v>349</v>
      </c>
      <c r="F23" s="46">
        <v>1</v>
      </c>
      <c r="G23" s="144"/>
      <c r="H23" s="45">
        <f>F23*G23</f>
        <v>0</v>
      </c>
    </row>
    <row r="24" spans="1:8" ht="38.25">
      <c r="A24" s="93" t="s">
        <v>624</v>
      </c>
      <c r="B24" s="97" t="s">
        <v>610</v>
      </c>
      <c r="C24" s="96" t="s">
        <v>625</v>
      </c>
      <c r="D24" s="101" t="s">
        <v>249</v>
      </c>
      <c r="E24" s="46"/>
      <c r="F24" s="46"/>
      <c r="G24" s="45"/>
      <c r="H24" s="100"/>
    </row>
    <row r="25" spans="1:8">
      <c r="A25" s="90"/>
      <c r="B25" s="90"/>
      <c r="C25" s="92"/>
      <c r="D25" s="99"/>
      <c r="E25" s="46" t="s">
        <v>581</v>
      </c>
      <c r="F25" s="46">
        <v>12</v>
      </c>
      <c r="G25" s="82"/>
      <c r="H25" s="45">
        <f>F25*G25</f>
        <v>0</v>
      </c>
    </row>
    <row r="26" spans="1:8" ht="51">
      <c r="A26" s="90" t="s">
        <v>622</v>
      </c>
      <c r="B26" s="97" t="s">
        <v>610</v>
      </c>
      <c r="C26" s="92" t="s">
        <v>623</v>
      </c>
      <c r="D26" s="99" t="s">
        <v>250</v>
      </c>
      <c r="E26" s="98"/>
      <c r="F26" s="82"/>
      <c r="G26" s="83"/>
      <c r="H26" s="82"/>
    </row>
    <row r="27" spans="1:8" s="49" customFormat="1">
      <c r="A27" s="90"/>
      <c r="B27" s="90"/>
      <c r="C27" s="92"/>
      <c r="D27" s="99"/>
      <c r="E27" s="46" t="s">
        <v>349</v>
      </c>
      <c r="F27" s="46">
        <v>2</v>
      </c>
      <c r="G27" s="45"/>
      <c r="H27" s="45">
        <f>F27*G27</f>
        <v>0</v>
      </c>
    </row>
    <row r="28" spans="1:8" s="49" customFormat="1" ht="38.25">
      <c r="A28" s="90" t="s">
        <v>620</v>
      </c>
      <c r="B28" s="91" t="s">
        <v>619</v>
      </c>
      <c r="C28" s="92" t="s">
        <v>621</v>
      </c>
      <c r="D28" s="99" t="s">
        <v>251</v>
      </c>
      <c r="E28" s="98"/>
      <c r="F28" s="82"/>
      <c r="G28" s="83"/>
      <c r="H28" s="82"/>
    </row>
    <row r="29" spans="1:8" s="44" customFormat="1" ht="12.75">
      <c r="A29" s="145"/>
      <c r="B29" s="145"/>
      <c r="C29" s="146"/>
      <c r="D29" s="147"/>
      <c r="E29" s="46" t="s">
        <v>349</v>
      </c>
      <c r="F29" s="46">
        <v>4</v>
      </c>
      <c r="G29" s="50"/>
      <c r="H29" s="50">
        <f>F29*G29</f>
        <v>0</v>
      </c>
    </row>
    <row r="30" spans="1:8" ht="38.25">
      <c r="A30" s="93" t="s">
        <v>617</v>
      </c>
      <c r="B30" s="91" t="s">
        <v>619</v>
      </c>
      <c r="C30" s="96" t="s">
        <v>618</v>
      </c>
      <c r="D30" s="102" t="s">
        <v>252</v>
      </c>
      <c r="E30" s="46"/>
      <c r="F30" s="46"/>
      <c r="G30" s="45"/>
      <c r="H30" s="100"/>
    </row>
    <row r="31" spans="1:8" s="49" customFormat="1">
      <c r="A31" s="90"/>
      <c r="B31" s="90"/>
      <c r="C31" s="92"/>
      <c r="D31" s="99"/>
      <c r="E31" s="46" t="s">
        <v>581</v>
      </c>
      <c r="F31" s="46">
        <v>25</v>
      </c>
      <c r="G31" s="45"/>
      <c r="H31" s="45">
        <f>F31*G31</f>
        <v>0</v>
      </c>
    </row>
    <row r="32" spans="1:8" s="49" customFormat="1" ht="52.9" customHeight="1">
      <c r="A32" s="90" t="s">
        <v>614</v>
      </c>
      <c r="B32" s="91" t="s">
        <v>616</v>
      </c>
      <c r="C32" s="92" t="s">
        <v>615</v>
      </c>
      <c r="D32" s="99" t="s">
        <v>253</v>
      </c>
      <c r="E32" s="98"/>
      <c r="F32" s="82"/>
      <c r="G32" s="83"/>
      <c r="H32" s="82"/>
    </row>
    <row r="33" spans="1:8" s="44" customFormat="1" ht="12.75">
      <c r="A33" s="90"/>
      <c r="B33" s="90"/>
      <c r="C33" s="92"/>
      <c r="D33" s="99"/>
      <c r="E33" s="98" t="s">
        <v>349</v>
      </c>
      <c r="F33" s="98">
        <v>1</v>
      </c>
      <c r="G33" s="45"/>
      <c r="H33" s="45">
        <f>F33*G33</f>
        <v>0</v>
      </c>
    </row>
    <row r="34" spans="1:8" ht="66" customHeight="1">
      <c r="A34" s="93" t="s">
        <v>611</v>
      </c>
      <c r="B34" s="97" t="s">
        <v>613</v>
      </c>
      <c r="C34" s="96" t="s">
        <v>612</v>
      </c>
      <c r="D34" s="102" t="s">
        <v>254</v>
      </c>
      <c r="E34" s="46"/>
      <c r="F34" s="46"/>
      <c r="G34" s="45"/>
      <c r="H34" s="100"/>
    </row>
    <row r="35" spans="1:8">
      <c r="A35" s="90"/>
      <c r="B35" s="90"/>
      <c r="C35" s="92"/>
      <c r="D35" s="99"/>
      <c r="E35" s="46" t="s">
        <v>349</v>
      </c>
      <c r="F35" s="46">
        <v>4</v>
      </c>
      <c r="G35" s="45"/>
      <c r="H35" s="45">
        <f>F35*G35</f>
        <v>0</v>
      </c>
    </row>
    <row r="36" spans="1:8" ht="38.25">
      <c r="A36" s="90" t="s">
        <v>608</v>
      </c>
      <c r="B36" s="91" t="s">
        <v>610</v>
      </c>
      <c r="C36" s="92" t="s">
        <v>609</v>
      </c>
      <c r="D36" s="99" t="s">
        <v>255</v>
      </c>
      <c r="E36" s="98"/>
      <c r="F36" s="82"/>
      <c r="G36" s="83"/>
      <c r="H36" s="82"/>
    </row>
    <row r="37" spans="1:8">
      <c r="A37" s="90"/>
      <c r="B37" s="90"/>
      <c r="C37" s="92"/>
      <c r="D37" s="92"/>
      <c r="E37" s="46" t="s">
        <v>349</v>
      </c>
      <c r="F37" s="46">
        <v>10</v>
      </c>
      <c r="G37" s="45"/>
      <c r="H37" s="45">
        <f>F37*G37</f>
        <v>0</v>
      </c>
    </row>
    <row r="38" spans="1:8" s="44" customFormat="1" ht="12.75">
      <c r="A38" s="90"/>
      <c r="B38" s="90"/>
      <c r="C38" s="92" t="s">
        <v>513</v>
      </c>
      <c r="D38" s="92" t="s">
        <v>512</v>
      </c>
      <c r="E38" s="98"/>
      <c r="F38" s="82"/>
      <c r="G38" s="6"/>
      <c r="H38" s="2"/>
    </row>
    <row r="39" spans="1:8" ht="38.25">
      <c r="A39" s="93" t="s">
        <v>256</v>
      </c>
      <c r="B39" s="97" t="s">
        <v>511</v>
      </c>
      <c r="C39" s="96" t="s">
        <v>510</v>
      </c>
      <c r="D39" s="94" t="s">
        <v>509</v>
      </c>
      <c r="E39" s="46"/>
      <c r="F39" s="46"/>
      <c r="G39" s="45"/>
      <c r="H39" s="95"/>
    </row>
    <row r="40" spans="1:8">
      <c r="A40" s="90"/>
      <c r="B40" s="90"/>
      <c r="C40" s="92"/>
      <c r="D40" s="92"/>
      <c r="E40" s="46" t="s">
        <v>508</v>
      </c>
      <c r="F40" s="46">
        <v>1</v>
      </c>
      <c r="G40" s="45"/>
      <c r="H40" s="45">
        <f>F40*G40</f>
        <v>0</v>
      </c>
    </row>
    <row r="41" spans="1:8">
      <c r="A41" s="90"/>
      <c r="B41" s="90"/>
      <c r="C41" s="92"/>
      <c r="D41" s="92"/>
      <c r="E41" s="46"/>
      <c r="F41" s="46"/>
      <c r="G41" s="45"/>
      <c r="H41" s="148"/>
    </row>
    <row r="42" spans="1:8" ht="30">
      <c r="A42" s="141" t="s">
        <v>335</v>
      </c>
      <c r="B42" s="142"/>
      <c r="C42" s="86" t="s">
        <v>607</v>
      </c>
      <c r="D42" s="86" t="s">
        <v>237</v>
      </c>
      <c r="E42" s="43"/>
      <c r="F42" s="43"/>
      <c r="G42" s="43"/>
      <c r="H42" s="48">
        <f>SUM(H11:H41)</f>
        <v>0</v>
      </c>
    </row>
    <row r="43" spans="1:8">
      <c r="A43" s="103"/>
      <c r="B43" s="103"/>
      <c r="C43" s="104"/>
      <c r="D43" s="104"/>
      <c r="E43" s="104"/>
      <c r="F43" s="140"/>
      <c r="G43" s="53"/>
      <c r="H43" s="52"/>
    </row>
    <row r="44" spans="1:8" ht="30">
      <c r="A44" s="141" t="s">
        <v>336</v>
      </c>
      <c r="B44" s="142"/>
      <c r="C44" s="43" t="s">
        <v>503</v>
      </c>
      <c r="D44" s="43" t="s">
        <v>606</v>
      </c>
      <c r="E44" s="43"/>
      <c r="F44" s="43"/>
      <c r="G44" s="43"/>
      <c r="H44" s="43"/>
    </row>
    <row r="45" spans="1:8">
      <c r="A45" s="87"/>
      <c r="B45" s="87"/>
      <c r="C45" s="88"/>
      <c r="D45" s="88"/>
      <c r="E45" s="88"/>
      <c r="F45" s="113"/>
      <c r="G45" s="78"/>
      <c r="H45" s="78"/>
    </row>
    <row r="46" spans="1:8" s="44" customFormat="1" ht="12.75">
      <c r="A46" s="90"/>
      <c r="B46" s="90"/>
      <c r="C46" s="92" t="s">
        <v>176</v>
      </c>
      <c r="D46" s="92" t="s">
        <v>177</v>
      </c>
      <c r="E46" s="98"/>
      <c r="F46" s="82"/>
      <c r="G46" s="6"/>
      <c r="H46" s="2"/>
    </row>
    <row r="47" spans="1:8" ht="38.25">
      <c r="A47" s="90" t="s">
        <v>605</v>
      </c>
      <c r="B47" s="97" t="s">
        <v>178</v>
      </c>
      <c r="C47" s="96" t="s">
        <v>179</v>
      </c>
      <c r="D47" s="94" t="s">
        <v>180</v>
      </c>
      <c r="E47" s="46"/>
      <c r="F47" s="46"/>
      <c r="G47" s="45"/>
      <c r="H47" s="95"/>
    </row>
    <row r="48" spans="1:8" s="44" customFormat="1" ht="12.75">
      <c r="A48" s="90"/>
      <c r="B48" s="90"/>
      <c r="C48" s="92"/>
      <c r="D48" s="92"/>
      <c r="E48" s="46" t="s">
        <v>508</v>
      </c>
      <c r="F48" s="46">
        <v>1</v>
      </c>
      <c r="G48" s="6"/>
      <c r="H48" s="2">
        <f>F48*G48</f>
        <v>0</v>
      </c>
    </row>
    <row r="49" spans="1:13" ht="25.5">
      <c r="A49" s="90" t="s">
        <v>604</v>
      </c>
      <c r="B49" s="97" t="s">
        <v>178</v>
      </c>
      <c r="C49" s="96" t="s">
        <v>181</v>
      </c>
      <c r="D49" s="96" t="s">
        <v>182</v>
      </c>
      <c r="E49" s="46"/>
      <c r="F49" s="46"/>
      <c r="G49" s="45"/>
      <c r="H49" s="95"/>
    </row>
    <row r="50" spans="1:13">
      <c r="A50" s="90"/>
      <c r="B50" s="90"/>
      <c r="C50" s="149" t="s">
        <v>183</v>
      </c>
      <c r="D50" s="85" t="s">
        <v>184</v>
      </c>
      <c r="E50" s="46" t="s">
        <v>349</v>
      </c>
      <c r="F50" s="46">
        <v>10</v>
      </c>
      <c r="G50" s="6"/>
      <c r="H50" s="2">
        <f>F50*G50</f>
        <v>0</v>
      </c>
    </row>
    <row r="51" spans="1:13">
      <c r="A51" s="90"/>
      <c r="B51" s="90"/>
      <c r="C51" s="149" t="s">
        <v>185</v>
      </c>
      <c r="D51" s="85" t="s">
        <v>186</v>
      </c>
      <c r="E51" s="46" t="s">
        <v>349</v>
      </c>
      <c r="F51" s="46">
        <v>10</v>
      </c>
      <c r="G51" s="6"/>
      <c r="H51" s="2">
        <f>F51*G51</f>
        <v>0</v>
      </c>
    </row>
    <row r="52" spans="1:13">
      <c r="A52" s="90"/>
      <c r="B52" s="90"/>
      <c r="C52" s="149" t="s">
        <v>187</v>
      </c>
      <c r="D52" s="85" t="s">
        <v>188</v>
      </c>
      <c r="E52" s="46" t="s">
        <v>349</v>
      </c>
      <c r="F52" s="46">
        <v>2</v>
      </c>
      <c r="G52" s="6"/>
      <c r="H52" s="2">
        <f>F52*G52</f>
        <v>0</v>
      </c>
    </row>
    <row r="53" spans="1:13">
      <c r="A53" s="87"/>
      <c r="B53" s="87"/>
      <c r="C53" s="88"/>
      <c r="D53" s="88"/>
      <c r="E53" s="88"/>
      <c r="F53" s="113"/>
      <c r="G53" s="78"/>
      <c r="H53" s="78"/>
    </row>
    <row r="54" spans="1:13">
      <c r="A54" s="90" t="s">
        <v>602</v>
      </c>
      <c r="B54" s="91" t="s">
        <v>235</v>
      </c>
      <c r="C54" s="92" t="s">
        <v>234</v>
      </c>
      <c r="D54" s="85" t="s">
        <v>233</v>
      </c>
      <c r="E54" s="98"/>
      <c r="F54" s="82"/>
      <c r="G54" s="6"/>
      <c r="H54" s="2"/>
    </row>
    <row r="55" spans="1:13" ht="25.5">
      <c r="A55" s="93"/>
      <c r="B55" s="93"/>
      <c r="C55" s="94" t="s">
        <v>257</v>
      </c>
      <c r="D55" s="94" t="s">
        <v>258</v>
      </c>
      <c r="E55" s="46"/>
      <c r="F55" s="46"/>
      <c r="G55" s="45"/>
      <c r="H55" s="95"/>
    </row>
    <row r="56" spans="1:13" ht="63.75">
      <c r="A56" s="93"/>
      <c r="B56" s="93"/>
      <c r="C56" s="96" t="s">
        <v>259</v>
      </c>
      <c r="D56" s="96" t="s">
        <v>260</v>
      </c>
      <c r="E56" s="46"/>
      <c r="F56" s="46"/>
      <c r="G56" s="45"/>
      <c r="H56" s="95"/>
    </row>
    <row r="57" spans="1:13" s="44" customFormat="1" ht="12.75">
      <c r="A57" s="150"/>
      <c r="B57" s="150"/>
      <c r="C57" s="151"/>
      <c r="D57" s="152"/>
      <c r="E57" s="153"/>
      <c r="F57" s="153"/>
      <c r="G57" s="148"/>
      <c r="H57" s="154"/>
    </row>
    <row r="58" spans="1:13">
      <c r="A58" s="90"/>
      <c r="B58" s="90"/>
      <c r="C58" s="92"/>
      <c r="D58" s="92"/>
      <c r="E58" s="46" t="s">
        <v>639</v>
      </c>
      <c r="F58" s="46">
        <v>4</v>
      </c>
      <c r="G58" s="143"/>
      <c r="H58" s="45">
        <f>F58*G58</f>
        <v>0</v>
      </c>
      <c r="M58" s="47"/>
    </row>
    <row r="59" spans="1:13" s="44" customFormat="1" ht="39.6" customHeight="1">
      <c r="A59" s="90"/>
      <c r="B59" s="90"/>
      <c r="C59" s="92" t="s">
        <v>603</v>
      </c>
      <c r="D59" s="92" t="s">
        <v>261</v>
      </c>
      <c r="E59" s="98"/>
      <c r="F59" s="82"/>
      <c r="G59" s="6"/>
      <c r="H59" s="2"/>
    </row>
    <row r="60" spans="1:13" ht="153">
      <c r="A60" s="90" t="s">
        <v>597</v>
      </c>
      <c r="B60" s="97" t="s">
        <v>244</v>
      </c>
      <c r="C60" s="92" t="s">
        <v>601</v>
      </c>
      <c r="D60" s="92" t="s">
        <v>600</v>
      </c>
      <c r="E60" s="98"/>
      <c r="F60" s="82"/>
      <c r="G60" s="6"/>
      <c r="H60" s="2"/>
    </row>
    <row r="61" spans="1:13" s="44" customFormat="1" ht="12.75">
      <c r="A61" s="90"/>
      <c r="B61" s="90"/>
      <c r="C61" s="92" t="s">
        <v>599</v>
      </c>
      <c r="D61" s="92" t="s">
        <v>599</v>
      </c>
      <c r="E61" s="46" t="s">
        <v>581</v>
      </c>
      <c r="F61" s="46">
        <v>60</v>
      </c>
      <c r="G61" s="6"/>
      <c r="H61" s="2">
        <f>F61*G61</f>
        <v>0</v>
      </c>
    </row>
    <row r="62" spans="1:13">
      <c r="A62" s="90"/>
      <c r="B62" s="90"/>
      <c r="C62" s="92" t="s">
        <v>598</v>
      </c>
      <c r="D62" s="92" t="s">
        <v>598</v>
      </c>
      <c r="E62" s="46" t="s">
        <v>581</v>
      </c>
      <c r="F62" s="46">
        <v>60</v>
      </c>
      <c r="G62" s="6"/>
      <c r="H62" s="2">
        <f>F62*G62</f>
        <v>0</v>
      </c>
    </row>
    <row r="63" spans="1:13" s="44" customFormat="1" ht="114.75">
      <c r="A63" s="90" t="s">
        <v>595</v>
      </c>
      <c r="B63" s="97" t="s">
        <v>596</v>
      </c>
      <c r="C63" s="96" t="s">
        <v>262</v>
      </c>
      <c r="D63" s="105" t="s">
        <v>263</v>
      </c>
      <c r="E63" s="46"/>
      <c r="F63" s="46"/>
      <c r="G63" s="45"/>
      <c r="H63" s="100"/>
    </row>
    <row r="64" spans="1:13">
      <c r="A64" s="90"/>
      <c r="B64" s="90"/>
      <c r="C64" s="92"/>
      <c r="D64" s="92"/>
      <c r="E64" s="46" t="s">
        <v>349</v>
      </c>
      <c r="F64" s="46">
        <v>16</v>
      </c>
      <c r="G64" s="83"/>
      <c r="H64" s="82">
        <f>F64*G64</f>
        <v>0</v>
      </c>
    </row>
    <row r="65" spans="1:8" s="44" customFormat="1" ht="51">
      <c r="A65" s="90" t="s">
        <v>593</v>
      </c>
      <c r="B65" s="97" t="s">
        <v>591</v>
      </c>
      <c r="C65" s="96" t="s">
        <v>594</v>
      </c>
      <c r="D65" s="94" t="s">
        <v>264</v>
      </c>
      <c r="E65" s="46"/>
      <c r="F65" s="46"/>
      <c r="G65" s="45"/>
      <c r="H65" s="95"/>
    </row>
    <row r="66" spans="1:8">
      <c r="A66" s="90"/>
      <c r="B66" s="90"/>
      <c r="C66" s="92"/>
      <c r="D66" s="92"/>
      <c r="E66" s="46" t="s">
        <v>349</v>
      </c>
      <c r="F66" s="46">
        <v>5</v>
      </c>
      <c r="G66" s="83"/>
      <c r="H66" s="82">
        <f>F66*G66</f>
        <v>0</v>
      </c>
    </row>
    <row r="67" spans="1:8" s="44" customFormat="1" ht="51">
      <c r="A67" s="90" t="s">
        <v>592</v>
      </c>
      <c r="B67" s="97" t="s">
        <v>591</v>
      </c>
      <c r="C67" s="96" t="s">
        <v>590</v>
      </c>
      <c r="D67" s="94" t="s">
        <v>265</v>
      </c>
      <c r="E67" s="46"/>
      <c r="F67" s="46"/>
      <c r="G67" s="45"/>
      <c r="H67" s="100"/>
    </row>
    <row r="68" spans="1:8">
      <c r="A68" s="90"/>
      <c r="B68" s="90"/>
      <c r="C68" s="92"/>
      <c r="D68" s="92"/>
      <c r="E68" s="46" t="s">
        <v>349</v>
      </c>
      <c r="F68" s="46">
        <v>2</v>
      </c>
      <c r="G68" s="83"/>
      <c r="H68" s="82">
        <f>F68*G68</f>
        <v>0</v>
      </c>
    </row>
    <row r="69" spans="1:8" ht="63.75">
      <c r="A69" s="90" t="s">
        <v>589</v>
      </c>
      <c r="B69" s="97" t="s">
        <v>516</v>
      </c>
      <c r="C69" s="96" t="s">
        <v>588</v>
      </c>
      <c r="D69" s="94" t="s">
        <v>266</v>
      </c>
      <c r="E69" s="46"/>
      <c r="F69" s="46"/>
      <c r="G69" s="45"/>
      <c r="H69" s="95"/>
    </row>
    <row r="70" spans="1:8">
      <c r="A70" s="90"/>
      <c r="B70" s="90"/>
      <c r="C70" s="92"/>
      <c r="D70" s="92"/>
      <c r="E70" s="46" t="s">
        <v>581</v>
      </c>
      <c r="F70" s="46">
        <v>15</v>
      </c>
      <c r="G70" s="6"/>
      <c r="H70" s="2">
        <f>F70*G70</f>
        <v>0</v>
      </c>
    </row>
    <row r="71" spans="1:8" s="44" customFormat="1" ht="51">
      <c r="A71" s="90" t="s">
        <v>587</v>
      </c>
      <c r="B71" s="97" t="s">
        <v>516</v>
      </c>
      <c r="C71" s="96" t="s">
        <v>586</v>
      </c>
      <c r="D71" s="94" t="s">
        <v>267</v>
      </c>
      <c r="E71" s="46"/>
      <c r="F71" s="46"/>
      <c r="G71" s="45"/>
      <c r="H71" s="95"/>
    </row>
    <row r="72" spans="1:8">
      <c r="A72" s="90"/>
      <c r="B72" s="90"/>
      <c r="C72" s="92"/>
      <c r="D72" s="92"/>
      <c r="E72" s="46" t="s">
        <v>581</v>
      </c>
      <c r="F72" s="46">
        <v>15</v>
      </c>
      <c r="G72" s="6"/>
      <c r="H72" s="2">
        <f>F72*G72</f>
        <v>0</v>
      </c>
    </row>
    <row r="73" spans="1:8" s="44" customFormat="1" ht="25.5">
      <c r="A73" s="90" t="s">
        <v>585</v>
      </c>
      <c r="B73" s="97" t="s">
        <v>516</v>
      </c>
      <c r="C73" s="92" t="s">
        <v>584</v>
      </c>
      <c r="D73" s="92" t="s">
        <v>583</v>
      </c>
      <c r="E73" s="98"/>
      <c r="F73" s="82"/>
      <c r="G73" s="6"/>
      <c r="H73" s="2"/>
    </row>
    <row r="74" spans="1:8">
      <c r="A74" s="93"/>
      <c r="B74" s="90"/>
      <c r="C74" s="92" t="s">
        <v>582</v>
      </c>
      <c r="D74" s="92" t="s">
        <v>582</v>
      </c>
      <c r="E74" s="46" t="s">
        <v>581</v>
      </c>
      <c r="F74" s="46">
        <v>15</v>
      </c>
      <c r="G74" s="143"/>
      <c r="H74" s="45">
        <f>F74*G74</f>
        <v>0</v>
      </c>
    </row>
    <row r="75" spans="1:8" s="44" customFormat="1" ht="76.5">
      <c r="A75" s="90" t="s">
        <v>580</v>
      </c>
      <c r="B75" s="97" t="s">
        <v>516</v>
      </c>
      <c r="C75" s="96" t="s">
        <v>579</v>
      </c>
      <c r="D75" s="85" t="s">
        <v>578</v>
      </c>
      <c r="E75" s="46"/>
      <c r="F75" s="46"/>
      <c r="G75" s="45"/>
      <c r="H75" s="95"/>
    </row>
    <row r="76" spans="1:8">
      <c r="A76" s="90"/>
      <c r="B76" s="90"/>
      <c r="C76" s="92"/>
      <c r="D76" s="92"/>
      <c r="E76" s="46" t="s">
        <v>577</v>
      </c>
      <c r="F76" s="46">
        <v>1</v>
      </c>
      <c r="G76" s="6"/>
      <c r="H76" s="2">
        <f>F76*G76</f>
        <v>0</v>
      </c>
    </row>
    <row r="77" spans="1:8" s="44" customFormat="1" ht="76.5">
      <c r="A77" s="90" t="s">
        <v>576</v>
      </c>
      <c r="B77" s="97" t="s">
        <v>516</v>
      </c>
      <c r="C77" s="96" t="s">
        <v>575</v>
      </c>
      <c r="D77" s="85" t="s">
        <v>520</v>
      </c>
      <c r="E77" s="46"/>
      <c r="F77" s="46"/>
      <c r="G77" s="45"/>
      <c r="H77" s="95"/>
    </row>
    <row r="78" spans="1:8">
      <c r="A78" s="90"/>
      <c r="B78" s="90"/>
      <c r="C78" s="92"/>
      <c r="D78" s="92"/>
      <c r="E78" s="46" t="s">
        <v>349</v>
      </c>
      <c r="F78" s="46">
        <v>1</v>
      </c>
      <c r="G78" s="6"/>
      <c r="H78" s="2">
        <f>F78*G78</f>
        <v>0</v>
      </c>
    </row>
    <row r="79" spans="1:8" ht="76.5">
      <c r="A79" s="90" t="s">
        <v>519</v>
      </c>
      <c r="B79" s="97" t="s">
        <v>516</v>
      </c>
      <c r="C79" s="96" t="s">
        <v>518</v>
      </c>
      <c r="D79" s="85" t="s">
        <v>517</v>
      </c>
      <c r="E79" s="46"/>
      <c r="F79" s="46"/>
      <c r="G79" s="45"/>
      <c r="H79" s="95"/>
    </row>
    <row r="80" spans="1:8" s="44" customFormat="1" ht="12.75">
      <c r="A80" s="90"/>
      <c r="B80" s="90"/>
      <c r="C80" s="92"/>
      <c r="D80" s="92"/>
      <c r="E80" s="46" t="s">
        <v>349</v>
      </c>
      <c r="F80" s="46">
        <v>1</v>
      </c>
      <c r="G80" s="6"/>
      <c r="H80" s="2">
        <f>F80*G80</f>
        <v>0</v>
      </c>
    </row>
    <row r="81" spans="1:8" ht="38.25">
      <c r="A81" s="93" t="s">
        <v>189</v>
      </c>
      <c r="B81" s="97" t="s">
        <v>516</v>
      </c>
      <c r="C81" s="96" t="s">
        <v>515</v>
      </c>
      <c r="D81" s="94" t="s">
        <v>514</v>
      </c>
      <c r="E81" s="46"/>
      <c r="F81" s="46"/>
      <c r="G81" s="45"/>
      <c r="H81" s="95"/>
    </row>
    <row r="82" spans="1:8">
      <c r="A82" s="90"/>
      <c r="B82" s="90"/>
      <c r="C82" s="92"/>
      <c r="D82" s="92"/>
      <c r="E82" s="46" t="s">
        <v>508</v>
      </c>
      <c r="F82" s="46">
        <v>1</v>
      </c>
      <c r="G82" s="6"/>
      <c r="H82" s="2">
        <f>F82*G82</f>
        <v>0</v>
      </c>
    </row>
    <row r="83" spans="1:8" ht="14.45" customHeight="1">
      <c r="A83" s="90"/>
      <c r="B83" s="90"/>
      <c r="C83" s="92" t="s">
        <v>513</v>
      </c>
      <c r="D83" s="92" t="s">
        <v>512</v>
      </c>
      <c r="E83" s="98"/>
      <c r="F83" s="82"/>
      <c r="G83" s="6"/>
      <c r="H83" s="2"/>
    </row>
    <row r="84" spans="1:8" ht="14.45" customHeight="1">
      <c r="A84" s="93" t="s">
        <v>190</v>
      </c>
      <c r="B84" s="97" t="s">
        <v>511</v>
      </c>
      <c r="C84" s="96" t="s">
        <v>510</v>
      </c>
      <c r="D84" s="94" t="s">
        <v>509</v>
      </c>
      <c r="E84" s="46"/>
      <c r="F84" s="46"/>
      <c r="G84" s="45"/>
      <c r="H84" s="95"/>
    </row>
    <row r="85" spans="1:8" ht="14.45" customHeight="1">
      <c r="A85" s="90"/>
      <c r="B85" s="90"/>
      <c r="C85" s="92"/>
      <c r="D85" s="92"/>
      <c r="E85" s="46" t="s">
        <v>508</v>
      </c>
      <c r="F85" s="46">
        <v>1</v>
      </c>
      <c r="G85" s="6"/>
      <c r="H85" s="2">
        <f>F85*G85</f>
        <v>0</v>
      </c>
    </row>
    <row r="86" spans="1:8">
      <c r="A86" s="103"/>
      <c r="B86" s="103"/>
      <c r="C86" s="104"/>
      <c r="D86" s="104"/>
      <c r="E86" s="104"/>
      <c r="F86" s="140"/>
      <c r="G86" s="53"/>
      <c r="H86" s="52"/>
    </row>
    <row r="87" spans="1:8" ht="45">
      <c r="A87" s="141" t="s">
        <v>336</v>
      </c>
      <c r="B87" s="142"/>
      <c r="C87" s="43" t="s">
        <v>507</v>
      </c>
      <c r="D87" s="43" t="s">
        <v>506</v>
      </c>
      <c r="E87" s="43"/>
      <c r="F87" s="43"/>
      <c r="G87" s="43"/>
      <c r="H87" s="48">
        <f>SUM(H44:H86)</f>
        <v>0</v>
      </c>
    </row>
    <row r="88" spans="1:8">
      <c r="A88" s="103"/>
      <c r="B88" s="103"/>
      <c r="C88" s="104"/>
      <c r="D88" s="104"/>
      <c r="E88" s="104"/>
      <c r="F88" s="140"/>
      <c r="G88" s="53"/>
      <c r="H88" s="52"/>
    </row>
    <row r="89" spans="1:8">
      <c r="A89" s="106"/>
      <c r="B89" s="452" t="s">
        <v>268</v>
      </c>
      <c r="C89" s="452"/>
      <c r="D89" s="452"/>
      <c r="E89" s="452"/>
      <c r="F89" s="452"/>
      <c r="G89" s="452"/>
      <c r="H89" s="452"/>
    </row>
    <row r="90" spans="1:8">
      <c r="A90" s="107"/>
      <c r="B90" s="107"/>
      <c r="C90" s="89"/>
      <c r="D90" s="89"/>
      <c r="E90" s="89"/>
      <c r="F90" s="78"/>
      <c r="G90" s="78"/>
      <c r="H90" s="78"/>
    </row>
    <row r="91" spans="1:8" ht="14.45" customHeight="1">
      <c r="A91" s="108"/>
      <c r="B91" s="109" t="s">
        <v>505</v>
      </c>
      <c r="C91" s="453" t="s">
        <v>269</v>
      </c>
      <c r="D91" s="454"/>
      <c r="E91" s="454"/>
      <c r="F91" s="454"/>
      <c r="G91" s="455">
        <f>H42</f>
        <v>0</v>
      </c>
      <c r="H91" s="455"/>
    </row>
    <row r="92" spans="1:8" ht="14.45" customHeight="1">
      <c r="A92" s="108"/>
      <c r="B92" s="109" t="s">
        <v>504</v>
      </c>
      <c r="C92" s="453" t="s">
        <v>270</v>
      </c>
      <c r="D92" s="454"/>
      <c r="E92" s="454"/>
      <c r="F92" s="454"/>
      <c r="G92" s="455">
        <f>H87</f>
        <v>0</v>
      </c>
      <c r="H92" s="455"/>
    </row>
    <row r="93" spans="1:8" ht="14.45" customHeight="1">
      <c r="A93" s="110"/>
      <c r="B93" s="448" t="s">
        <v>271</v>
      </c>
      <c r="C93" s="448"/>
      <c r="D93" s="448"/>
      <c r="E93" s="448"/>
      <c r="F93" s="448"/>
      <c r="G93" s="449">
        <f>SUM(G91:H92)</f>
        <v>0</v>
      </c>
      <c r="H93" s="449"/>
    </row>
    <row r="94" spans="1:8">
      <c r="A94" s="5"/>
      <c r="B94" s="5"/>
      <c r="C94" s="450"/>
      <c r="D94" s="450"/>
      <c r="E94" s="450"/>
      <c r="F94" s="450"/>
      <c r="G94" s="451"/>
      <c r="H94" s="451"/>
    </row>
    <row r="95" spans="1:8">
      <c r="G95" s="138"/>
      <c r="H95" s="138"/>
    </row>
  </sheetData>
  <mergeCells count="11">
    <mergeCell ref="A2:H2"/>
    <mergeCell ref="A3:H3"/>
    <mergeCell ref="B93:F93"/>
    <mergeCell ref="G93:H93"/>
    <mergeCell ref="C94:F94"/>
    <mergeCell ref="G94:H94"/>
    <mergeCell ref="B89:H89"/>
    <mergeCell ref="C91:F91"/>
    <mergeCell ref="G91:H91"/>
    <mergeCell ref="C92:F92"/>
    <mergeCell ref="G92:H92"/>
  </mergeCells>
  <phoneticPr fontId="21" type="noConversion"/>
  <pageMargins left="0.7" right="0.7" top="0.75" bottom="0.75" header="0.3" footer="0.3"/>
  <pageSetup paperSize="9" scale="71" fitToHeight="0" orientation="portrait" r:id="rId1"/>
  <rowBreaks count="2" manualBreakCount="2">
    <brk id="30" max="7" man="1"/>
    <brk id="60"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B1:K75"/>
  <sheetViews>
    <sheetView view="pageBreakPreview" zoomScale="85" zoomScaleNormal="70" zoomScaleSheetLayoutView="70" workbookViewId="0">
      <selection activeCell="J4" sqref="J4:K4"/>
    </sheetView>
  </sheetViews>
  <sheetFormatPr defaultColWidth="9.140625" defaultRowHeight="12.75"/>
  <cols>
    <col min="1" max="1" width="9.140625" style="56"/>
    <col min="2" max="2" width="7.28515625" style="124" customWidth="1"/>
    <col min="3" max="3" width="9.140625" style="125"/>
    <col min="4" max="4" width="30.5703125" style="124" customWidth="1"/>
    <col min="5" max="5" width="8.140625" style="124" customWidth="1"/>
    <col min="6" max="6" width="30.7109375" style="124" customWidth="1"/>
    <col min="7" max="7" width="8" style="124" customWidth="1"/>
    <col min="8" max="8" width="6.7109375" style="124" customWidth="1"/>
    <col min="9" max="9" width="9.140625" style="124"/>
    <col min="10" max="10" width="12" style="124" customWidth="1"/>
    <col min="11" max="11" width="16.42578125" style="124" customWidth="1"/>
    <col min="12" max="16384" width="9.140625" style="56"/>
  </cols>
  <sheetData>
    <row r="1" spans="2:11" s="73" customFormat="1">
      <c r="B1" s="191"/>
      <c r="C1" s="192"/>
      <c r="D1" s="193"/>
      <c r="E1" s="193"/>
      <c r="F1" s="193"/>
      <c r="G1" s="193"/>
      <c r="H1" s="193"/>
      <c r="I1" s="194"/>
      <c r="J1" s="194"/>
      <c r="K1" s="194"/>
    </row>
    <row r="2" spans="2:11" ht="18">
      <c r="B2" s="472" t="s">
        <v>191</v>
      </c>
      <c r="C2" s="472"/>
      <c r="D2" s="472"/>
      <c r="E2" s="472"/>
      <c r="F2" s="472"/>
      <c r="G2" s="472"/>
      <c r="H2" s="472"/>
      <c r="I2" s="472"/>
      <c r="J2" s="472"/>
      <c r="K2" s="472"/>
    </row>
    <row r="3" spans="2:11" ht="18">
      <c r="B3" s="480" t="s">
        <v>309</v>
      </c>
      <c r="C3" s="481"/>
      <c r="D3" s="481"/>
      <c r="E3" s="481"/>
      <c r="F3" s="481"/>
      <c r="G3" s="481"/>
      <c r="H3" s="481"/>
      <c r="I3" s="481"/>
      <c r="J3" s="481"/>
      <c r="K3" s="482"/>
    </row>
    <row r="4" spans="2:11" ht="120">
      <c r="B4" s="160" t="s">
        <v>171</v>
      </c>
      <c r="C4" s="160" t="s">
        <v>170</v>
      </c>
      <c r="D4" s="491" t="s">
        <v>346</v>
      </c>
      <c r="E4" s="492"/>
      <c r="F4" s="491" t="s">
        <v>502</v>
      </c>
      <c r="G4" s="492"/>
      <c r="H4" s="160" t="s">
        <v>169</v>
      </c>
      <c r="I4" s="161" t="s">
        <v>168</v>
      </c>
      <c r="J4" s="161" t="s">
        <v>688</v>
      </c>
      <c r="K4" s="160" t="s">
        <v>689</v>
      </c>
    </row>
    <row r="5" spans="2:11">
      <c r="B5" s="195"/>
      <c r="C5" s="196"/>
      <c r="D5" s="197"/>
      <c r="E5" s="197"/>
      <c r="F5" s="197"/>
      <c r="G5" s="197"/>
      <c r="H5" s="197"/>
      <c r="I5" s="198"/>
      <c r="J5" s="198"/>
      <c r="K5" s="199"/>
    </row>
    <row r="6" spans="2:11" ht="29.25" customHeight="1">
      <c r="B6" s="200" t="s">
        <v>310</v>
      </c>
      <c r="C6" s="201"/>
      <c r="D6" s="484" t="s">
        <v>167</v>
      </c>
      <c r="E6" s="496"/>
      <c r="F6" s="484" t="s">
        <v>166</v>
      </c>
      <c r="G6" s="485"/>
      <c r="H6" s="202"/>
      <c r="I6" s="203"/>
      <c r="J6" s="203"/>
      <c r="K6" s="203"/>
    </row>
    <row r="7" spans="2:11" ht="151.5" customHeight="1">
      <c r="B7" s="506" t="s">
        <v>192</v>
      </c>
      <c r="C7" s="511"/>
      <c r="D7" s="483" t="s">
        <v>665</v>
      </c>
      <c r="E7" s="483"/>
      <c r="F7" s="522" t="s">
        <v>666</v>
      </c>
      <c r="G7" s="523"/>
      <c r="H7" s="487" t="s">
        <v>147</v>
      </c>
      <c r="I7" s="488">
        <v>1</v>
      </c>
      <c r="J7" s="489"/>
      <c r="K7" s="527">
        <f>I7*J7</f>
        <v>0</v>
      </c>
    </row>
    <row r="8" spans="2:11" ht="17.25" customHeight="1">
      <c r="B8" s="507"/>
      <c r="C8" s="512"/>
      <c r="D8" s="205" t="s">
        <v>193</v>
      </c>
      <c r="E8" s="206">
        <v>1</v>
      </c>
      <c r="F8" s="207" t="s">
        <v>194</v>
      </c>
      <c r="G8" s="206">
        <v>1</v>
      </c>
      <c r="H8" s="487"/>
      <c r="I8" s="488"/>
      <c r="J8" s="490"/>
      <c r="K8" s="528"/>
    </row>
    <row r="9" spans="2:11" ht="50.25" customHeight="1">
      <c r="B9" s="208" t="s">
        <v>195</v>
      </c>
      <c r="C9" s="209"/>
      <c r="D9" s="486" t="s">
        <v>165</v>
      </c>
      <c r="E9" s="486"/>
      <c r="F9" s="493" t="s">
        <v>164</v>
      </c>
      <c r="G9" s="494"/>
      <c r="H9" s="204" t="s">
        <v>196</v>
      </c>
      <c r="I9" s="210">
        <v>1</v>
      </c>
      <c r="J9" s="159"/>
      <c r="K9" s="211">
        <f>I9*J9</f>
        <v>0</v>
      </c>
    </row>
    <row r="10" spans="2:11" ht="30" customHeight="1">
      <c r="B10" s="212"/>
      <c r="C10" s="213"/>
      <c r="D10" s="495" t="s">
        <v>163</v>
      </c>
      <c r="E10" s="495"/>
      <c r="F10" s="495" t="s">
        <v>162</v>
      </c>
      <c r="G10" s="495"/>
      <c r="H10" s="497">
        <f>SUM(K7:K9)</f>
        <v>0</v>
      </c>
      <c r="I10" s="498"/>
      <c r="J10" s="498"/>
      <c r="K10" s="498"/>
    </row>
    <row r="11" spans="2:11" ht="15">
      <c r="B11" s="214"/>
      <c r="C11" s="214"/>
      <c r="D11" s="214"/>
      <c r="E11" s="214"/>
      <c r="F11" s="214"/>
      <c r="G11" s="214"/>
      <c r="H11" s="214"/>
      <c r="I11" s="214"/>
      <c r="J11" s="214"/>
      <c r="K11" s="214"/>
    </row>
    <row r="12" spans="2:11" ht="15">
      <c r="B12" s="214"/>
      <c r="C12" s="214"/>
      <c r="D12" s="214"/>
      <c r="E12" s="214"/>
      <c r="F12" s="214"/>
      <c r="G12" s="214"/>
      <c r="H12" s="214"/>
      <c r="I12" s="214"/>
      <c r="J12" s="214"/>
      <c r="K12" s="214"/>
    </row>
    <row r="13" spans="2:11" ht="44.25" customHeight="1">
      <c r="B13" s="200" t="s">
        <v>311</v>
      </c>
      <c r="C13" s="201"/>
      <c r="D13" s="484" t="s">
        <v>161</v>
      </c>
      <c r="E13" s="496"/>
      <c r="F13" s="484" t="s">
        <v>160</v>
      </c>
      <c r="G13" s="485"/>
      <c r="H13" s="202"/>
      <c r="I13" s="203"/>
      <c r="J13" s="203"/>
      <c r="K13" s="203"/>
    </row>
    <row r="14" spans="2:11" ht="118.5" customHeight="1">
      <c r="B14" s="291"/>
      <c r="C14" s="292"/>
      <c r="D14" s="467" t="s">
        <v>643</v>
      </c>
      <c r="E14" s="468"/>
      <c r="F14" s="467" t="s">
        <v>644</v>
      </c>
      <c r="G14" s="468"/>
      <c r="H14" s="202"/>
      <c r="I14" s="203"/>
      <c r="J14" s="203"/>
      <c r="K14" s="203"/>
    </row>
    <row r="15" spans="2:11" ht="96.75" customHeight="1">
      <c r="B15" s="461" t="s">
        <v>312</v>
      </c>
      <c r="C15" s="477" t="s">
        <v>647</v>
      </c>
      <c r="D15" s="467" t="s">
        <v>645</v>
      </c>
      <c r="E15" s="468"/>
      <c r="F15" s="478" t="s">
        <v>646</v>
      </c>
      <c r="G15" s="479"/>
      <c r="H15" s="501"/>
      <c r="I15" s="502"/>
      <c r="J15" s="502"/>
      <c r="K15" s="503"/>
    </row>
    <row r="16" spans="2:11">
      <c r="B16" s="462"/>
      <c r="C16" s="474"/>
      <c r="D16" s="475" t="s">
        <v>159</v>
      </c>
      <c r="E16" s="476"/>
      <c r="F16" s="475" t="s">
        <v>159</v>
      </c>
      <c r="G16" s="476"/>
      <c r="H16" s="217" t="s">
        <v>401</v>
      </c>
      <c r="I16" s="218">
        <v>12</v>
      </c>
      <c r="J16" s="218"/>
      <c r="K16" s="211">
        <f>I16*J16</f>
        <v>0</v>
      </c>
    </row>
    <row r="17" spans="2:11">
      <c r="B17" s="462"/>
      <c r="C17" s="474"/>
      <c r="D17" s="475" t="s">
        <v>158</v>
      </c>
      <c r="E17" s="476"/>
      <c r="F17" s="475" t="s">
        <v>158</v>
      </c>
      <c r="G17" s="476"/>
      <c r="H17" s="217" t="s">
        <v>401</v>
      </c>
      <c r="I17" s="218">
        <v>4</v>
      </c>
      <c r="J17" s="218"/>
      <c r="K17" s="211">
        <f>I17*J17</f>
        <v>0</v>
      </c>
    </row>
    <row r="18" spans="2:11">
      <c r="B18" s="462"/>
      <c r="C18" s="474"/>
      <c r="D18" s="215" t="s">
        <v>197</v>
      </c>
      <c r="E18" s="216"/>
      <c r="F18" s="215" t="s">
        <v>197</v>
      </c>
      <c r="G18" s="216"/>
      <c r="H18" s="217" t="s">
        <v>401</v>
      </c>
      <c r="I18" s="218">
        <v>8</v>
      </c>
      <c r="J18" s="218"/>
      <c r="K18" s="211">
        <f>I18*J18</f>
        <v>0</v>
      </c>
    </row>
    <row r="19" spans="2:11" ht="38.25" customHeight="1">
      <c r="B19" s="461" t="s">
        <v>313</v>
      </c>
      <c r="C19" s="473" t="s">
        <v>650</v>
      </c>
      <c r="D19" s="467" t="s">
        <v>648</v>
      </c>
      <c r="E19" s="468"/>
      <c r="F19" s="499" t="s">
        <v>649</v>
      </c>
      <c r="G19" s="500"/>
      <c r="H19" s="379"/>
      <c r="I19" s="380"/>
      <c r="J19" s="380"/>
      <c r="K19" s="381"/>
    </row>
    <row r="20" spans="2:11">
      <c r="B20" s="462"/>
      <c r="C20" s="474"/>
      <c r="D20" s="475" t="s">
        <v>159</v>
      </c>
      <c r="E20" s="476"/>
      <c r="F20" s="475" t="s">
        <v>159</v>
      </c>
      <c r="G20" s="476"/>
      <c r="H20" s="217" t="s">
        <v>401</v>
      </c>
      <c r="I20" s="207">
        <v>4</v>
      </c>
      <c r="J20" s="218"/>
      <c r="K20" s="211">
        <f>I20*J20</f>
        <v>0</v>
      </c>
    </row>
    <row r="21" spans="2:11">
      <c r="B21" s="462"/>
      <c r="C21" s="474"/>
      <c r="D21" s="475" t="s">
        <v>158</v>
      </c>
      <c r="E21" s="476"/>
      <c r="F21" s="475" t="s">
        <v>158</v>
      </c>
      <c r="G21" s="476"/>
      <c r="H21" s="217" t="s">
        <v>401</v>
      </c>
      <c r="I21" s="207">
        <v>1</v>
      </c>
      <c r="J21" s="218"/>
      <c r="K21" s="211">
        <f>I21*J21</f>
        <v>0</v>
      </c>
    </row>
    <row r="22" spans="2:11">
      <c r="B22" s="462"/>
      <c r="C22" s="474"/>
      <c r="D22" s="215" t="s">
        <v>197</v>
      </c>
      <c r="E22" s="216"/>
      <c r="F22" s="215" t="s">
        <v>197</v>
      </c>
      <c r="G22" s="216"/>
      <c r="H22" s="217" t="s">
        <v>401</v>
      </c>
      <c r="I22" s="207">
        <v>1</v>
      </c>
      <c r="J22" s="218"/>
      <c r="K22" s="211">
        <f>I22*J22</f>
        <v>0</v>
      </c>
    </row>
    <row r="23" spans="2:11" ht="21.75" customHeight="1">
      <c r="B23" s="461" t="s">
        <v>314</v>
      </c>
      <c r="C23" s="464" t="s">
        <v>651</v>
      </c>
      <c r="D23" s="467" t="s">
        <v>652</v>
      </c>
      <c r="E23" s="468"/>
      <c r="F23" s="510" t="s">
        <v>653</v>
      </c>
      <c r="G23" s="510"/>
      <c r="H23" s="379"/>
      <c r="I23" s="380"/>
      <c r="J23" s="380"/>
      <c r="K23" s="381"/>
    </row>
    <row r="24" spans="2:11" ht="25.5">
      <c r="B24" s="463"/>
      <c r="C24" s="466"/>
      <c r="D24" s="504" t="s">
        <v>157</v>
      </c>
      <c r="E24" s="505"/>
      <c r="F24" s="504" t="s">
        <v>157</v>
      </c>
      <c r="G24" s="505"/>
      <c r="H24" s="220" t="s">
        <v>413</v>
      </c>
      <c r="I24" s="207">
        <v>8</v>
      </c>
      <c r="J24" s="207"/>
      <c r="K24" s="211">
        <f>I24*J24</f>
        <v>0</v>
      </c>
    </row>
    <row r="25" spans="2:11" ht="25.5">
      <c r="B25" s="162" t="s">
        <v>315</v>
      </c>
      <c r="C25" s="221" t="s">
        <v>654</v>
      </c>
      <c r="D25" s="469" t="s">
        <v>198</v>
      </c>
      <c r="E25" s="470"/>
      <c r="F25" s="525" t="s">
        <v>199</v>
      </c>
      <c r="G25" s="525"/>
      <c r="H25" s="220" t="s">
        <v>413</v>
      </c>
      <c r="I25" s="207">
        <v>1</v>
      </c>
      <c r="J25" s="218"/>
      <c r="K25" s="211">
        <f>I25*J25</f>
        <v>0</v>
      </c>
    </row>
    <row r="26" spans="2:11" ht="25.5">
      <c r="B26" s="222" t="s">
        <v>200</v>
      </c>
      <c r="C26" s="293" t="s">
        <v>655</v>
      </c>
      <c r="D26" s="516" t="s">
        <v>684</v>
      </c>
      <c r="E26" s="517"/>
      <c r="F26" s="525" t="s">
        <v>156</v>
      </c>
      <c r="G26" s="526"/>
      <c r="H26" s="204" t="s">
        <v>147</v>
      </c>
      <c r="I26" s="207">
        <v>1</v>
      </c>
      <c r="J26" s="218"/>
      <c r="K26" s="211">
        <f>I26*J26</f>
        <v>0</v>
      </c>
    </row>
    <row r="27" spans="2:11" ht="27.75" customHeight="1">
      <c r="B27" s="212"/>
      <c r="C27" s="213"/>
      <c r="D27" s="495" t="s">
        <v>155</v>
      </c>
      <c r="E27" s="495"/>
      <c r="F27" s="495" t="s">
        <v>154</v>
      </c>
      <c r="G27" s="495"/>
      <c r="H27" s="497">
        <f>SUM(K16:K26)</f>
        <v>0</v>
      </c>
      <c r="I27" s="498"/>
      <c r="J27" s="498"/>
      <c r="K27" s="498"/>
    </row>
    <row r="28" spans="2:11" ht="15">
      <c r="B28" s="214"/>
      <c r="C28" s="214"/>
      <c r="D28" s="214"/>
      <c r="E28" s="214"/>
      <c r="F28" s="214"/>
      <c r="G28" s="214"/>
      <c r="H28" s="214"/>
      <c r="I28" s="214"/>
      <c r="J28" s="214"/>
      <c r="K28" s="214"/>
    </row>
    <row r="29" spans="2:11" ht="15">
      <c r="B29" s="214"/>
      <c r="C29" s="214"/>
      <c r="D29" s="214"/>
      <c r="E29" s="214"/>
      <c r="F29" s="214"/>
      <c r="G29" s="214"/>
      <c r="H29" s="214"/>
      <c r="I29" s="214"/>
      <c r="J29" s="214"/>
      <c r="K29" s="214"/>
    </row>
    <row r="30" spans="2:11" ht="33" customHeight="1">
      <c r="B30" s="200" t="s">
        <v>316</v>
      </c>
      <c r="C30" s="201"/>
      <c r="D30" s="484" t="s">
        <v>153</v>
      </c>
      <c r="E30" s="496"/>
      <c r="F30" s="484" t="s">
        <v>152</v>
      </c>
      <c r="G30" s="485"/>
      <c r="H30" s="535"/>
      <c r="I30" s="535"/>
      <c r="J30" s="535"/>
      <c r="K30" s="536"/>
    </row>
    <row r="31" spans="2:11" ht="124.5" customHeight="1">
      <c r="B31" s="291"/>
      <c r="C31" s="292"/>
      <c r="D31" s="467" t="s">
        <v>656</v>
      </c>
      <c r="E31" s="468"/>
      <c r="F31" s="467" t="s">
        <v>657</v>
      </c>
      <c r="G31" s="468"/>
      <c r="H31" s="283"/>
      <c r="I31" s="283"/>
      <c r="J31" s="283"/>
      <c r="K31" s="284"/>
    </row>
    <row r="32" spans="2:11" ht="96.75" customHeight="1">
      <c r="B32" s="513" t="s">
        <v>317</v>
      </c>
      <c r="C32" s="473" t="s">
        <v>658</v>
      </c>
      <c r="D32" s="516" t="s">
        <v>659</v>
      </c>
      <c r="E32" s="517"/>
      <c r="F32" s="499" t="s">
        <v>660</v>
      </c>
      <c r="G32" s="500"/>
      <c r="H32" s="533"/>
      <c r="I32" s="533"/>
      <c r="J32" s="533"/>
      <c r="K32" s="533"/>
    </row>
    <row r="33" spans="2:11">
      <c r="B33" s="514"/>
      <c r="C33" s="474"/>
      <c r="D33" s="469" t="s">
        <v>151</v>
      </c>
      <c r="E33" s="470"/>
      <c r="F33" s="469" t="s">
        <v>151</v>
      </c>
      <c r="G33" s="470"/>
      <c r="H33" s="217" t="s">
        <v>401</v>
      </c>
      <c r="I33" s="219">
        <v>2</v>
      </c>
      <c r="J33" s="218"/>
      <c r="K33" s="211">
        <f>I33*J33</f>
        <v>0</v>
      </c>
    </row>
    <row r="34" spans="2:11">
      <c r="B34" s="514"/>
      <c r="C34" s="474"/>
      <c r="D34" s="469" t="s">
        <v>150</v>
      </c>
      <c r="E34" s="470"/>
      <c r="F34" s="469" t="s">
        <v>150</v>
      </c>
      <c r="G34" s="470"/>
      <c r="H34" s="217" t="s">
        <v>401</v>
      </c>
      <c r="I34" s="219">
        <v>3</v>
      </c>
      <c r="J34" s="218"/>
      <c r="K34" s="211">
        <f>I34*J34</f>
        <v>0</v>
      </c>
    </row>
    <row r="35" spans="2:11">
      <c r="B35" s="515"/>
      <c r="C35" s="474"/>
      <c r="D35" s="469" t="s">
        <v>149</v>
      </c>
      <c r="E35" s="470"/>
      <c r="F35" s="469" t="s">
        <v>149</v>
      </c>
      <c r="G35" s="470"/>
      <c r="H35" s="217" t="s">
        <v>401</v>
      </c>
      <c r="I35" s="219">
        <v>13</v>
      </c>
      <c r="J35" s="218"/>
      <c r="K35" s="211">
        <f>I35*J35</f>
        <v>0</v>
      </c>
    </row>
    <row r="36" spans="2:11" ht="39" customHeight="1">
      <c r="B36" s="222" t="s">
        <v>318</v>
      </c>
      <c r="C36" s="293" t="s">
        <v>661</v>
      </c>
      <c r="D36" s="516" t="s">
        <v>662</v>
      </c>
      <c r="E36" s="517"/>
      <c r="F36" s="508" t="s">
        <v>663</v>
      </c>
      <c r="G36" s="509"/>
      <c r="H36" s="220" t="s">
        <v>201</v>
      </c>
      <c r="I36" s="207">
        <v>1</v>
      </c>
      <c r="J36" s="218"/>
      <c r="K36" s="211">
        <f>I36*J36</f>
        <v>0</v>
      </c>
    </row>
    <row r="37" spans="2:11" ht="25.5">
      <c r="B37" s="222" t="s">
        <v>319</v>
      </c>
      <c r="C37" s="293" t="s">
        <v>664</v>
      </c>
      <c r="D37" s="516" t="s">
        <v>685</v>
      </c>
      <c r="E37" s="517"/>
      <c r="F37" s="525" t="s">
        <v>148</v>
      </c>
      <c r="G37" s="526"/>
      <c r="H37" s="204" t="s">
        <v>147</v>
      </c>
      <c r="I37" s="207">
        <v>1</v>
      </c>
      <c r="J37" s="218"/>
      <c r="K37" s="211">
        <f>I37*J37</f>
        <v>0</v>
      </c>
    </row>
    <row r="38" spans="2:11">
      <c r="B38" s="223"/>
      <c r="C38" s="224"/>
      <c r="D38" s="495" t="s">
        <v>146</v>
      </c>
      <c r="E38" s="495"/>
      <c r="F38" s="495" t="s">
        <v>145</v>
      </c>
      <c r="G38" s="495"/>
      <c r="H38" s="497">
        <f>SUM(K33:K37)</f>
        <v>0</v>
      </c>
      <c r="I38" s="498"/>
      <c r="J38" s="498"/>
      <c r="K38" s="498"/>
    </row>
    <row r="39" spans="2:11" ht="15">
      <c r="B39" s="214"/>
      <c r="C39" s="214"/>
      <c r="D39" s="214"/>
      <c r="E39" s="214"/>
      <c r="F39" s="214"/>
      <c r="G39" s="214"/>
      <c r="H39" s="214"/>
      <c r="I39" s="214"/>
      <c r="J39" s="214"/>
      <c r="K39" s="214"/>
    </row>
    <row r="40" spans="2:11" ht="15">
      <c r="B40" s="214"/>
      <c r="C40" s="214"/>
      <c r="D40" s="214"/>
      <c r="E40" s="214"/>
      <c r="F40" s="214"/>
      <c r="G40" s="214"/>
      <c r="H40" s="214"/>
      <c r="I40" s="214"/>
      <c r="J40" s="214"/>
      <c r="K40" s="214"/>
    </row>
    <row r="41" spans="2:11" ht="15">
      <c r="B41" s="200" t="s">
        <v>320</v>
      </c>
      <c r="C41" s="201"/>
      <c r="D41" s="484" t="s">
        <v>144</v>
      </c>
      <c r="E41" s="496"/>
      <c r="F41" s="484" t="s">
        <v>143</v>
      </c>
      <c r="G41" s="485"/>
      <c r="H41" s="535"/>
      <c r="I41" s="535"/>
      <c r="J41" s="535"/>
      <c r="K41" s="536"/>
    </row>
    <row r="42" spans="2:11" ht="55.5" customHeight="1">
      <c r="B42" s="162" t="s">
        <v>321</v>
      </c>
      <c r="C42" s="293" t="s">
        <v>667</v>
      </c>
      <c r="D42" s="467" t="s">
        <v>668</v>
      </c>
      <c r="E42" s="468"/>
      <c r="F42" s="508" t="s">
        <v>669</v>
      </c>
      <c r="G42" s="509"/>
      <c r="H42" s="220" t="s">
        <v>202</v>
      </c>
      <c r="I42" s="207">
        <v>3</v>
      </c>
      <c r="J42" s="218"/>
      <c r="K42" s="211">
        <f>I42*J42</f>
        <v>0</v>
      </c>
    </row>
    <row r="43" spans="2:11" ht="54.75" customHeight="1">
      <c r="B43" s="162" t="s">
        <v>322</v>
      </c>
      <c r="C43" s="293" t="s">
        <v>670</v>
      </c>
      <c r="D43" s="467" t="s">
        <v>671</v>
      </c>
      <c r="E43" s="468"/>
      <c r="F43" s="508" t="s">
        <v>672</v>
      </c>
      <c r="G43" s="509"/>
      <c r="H43" s="220" t="s">
        <v>202</v>
      </c>
      <c r="I43" s="207">
        <v>3</v>
      </c>
      <c r="J43" s="218"/>
      <c r="K43" s="211">
        <f>I43*J43</f>
        <v>0</v>
      </c>
    </row>
    <row r="44" spans="2:11" ht="48.75" customHeight="1">
      <c r="B44" s="162" t="s">
        <v>323</v>
      </c>
      <c r="C44" s="293" t="s">
        <v>673</v>
      </c>
      <c r="D44" s="467" t="s">
        <v>674</v>
      </c>
      <c r="E44" s="468"/>
      <c r="F44" s="508" t="s">
        <v>675</v>
      </c>
      <c r="G44" s="508"/>
      <c r="H44" s="220" t="s">
        <v>202</v>
      </c>
      <c r="I44" s="207">
        <v>1</v>
      </c>
      <c r="J44" s="218"/>
      <c r="K44" s="211">
        <f>I44*J44</f>
        <v>0</v>
      </c>
    </row>
    <row r="45" spans="2:11" ht="58.5" customHeight="1">
      <c r="B45" s="162" t="s">
        <v>324</v>
      </c>
      <c r="C45" s="293" t="s">
        <v>676</v>
      </c>
      <c r="D45" s="467" t="s">
        <v>677</v>
      </c>
      <c r="E45" s="468"/>
      <c r="F45" s="499" t="s">
        <v>678</v>
      </c>
      <c r="G45" s="534"/>
      <c r="H45" s="220" t="s">
        <v>202</v>
      </c>
      <c r="I45" s="207">
        <v>1</v>
      </c>
      <c r="J45" s="218"/>
      <c r="K45" s="211">
        <f>I45*J45</f>
        <v>0</v>
      </c>
    </row>
    <row r="46" spans="2:11" ht="36" customHeight="1">
      <c r="B46" s="461" t="s">
        <v>203</v>
      </c>
      <c r="C46" s="464" t="s">
        <v>679</v>
      </c>
      <c r="D46" s="469" t="s">
        <v>429</v>
      </c>
      <c r="E46" s="470"/>
      <c r="F46" s="537" t="s">
        <v>428</v>
      </c>
      <c r="G46" s="538"/>
      <c r="H46" s="378"/>
      <c r="I46" s="378"/>
      <c r="J46" s="378"/>
      <c r="K46" s="378"/>
    </row>
    <row r="47" spans="2:11" ht="25.5">
      <c r="B47" s="462"/>
      <c r="C47" s="465"/>
      <c r="D47" s="469" t="s">
        <v>204</v>
      </c>
      <c r="E47" s="470"/>
      <c r="F47" s="526" t="s">
        <v>205</v>
      </c>
      <c r="G47" s="526"/>
      <c r="H47" s="220" t="s">
        <v>202</v>
      </c>
      <c r="I47" s="225">
        <v>3</v>
      </c>
      <c r="J47" s="218"/>
      <c r="K47" s="211">
        <f t="shared" ref="K47:K53" si="0">I47*J47</f>
        <v>0</v>
      </c>
    </row>
    <row r="48" spans="2:11" ht="18" customHeight="1">
      <c r="B48" s="462"/>
      <c r="C48" s="465"/>
      <c r="D48" s="469" t="s">
        <v>427</v>
      </c>
      <c r="E48" s="470"/>
      <c r="F48" s="525" t="s">
        <v>426</v>
      </c>
      <c r="G48" s="525"/>
      <c r="H48" s="220" t="s">
        <v>202</v>
      </c>
      <c r="I48" s="225">
        <v>1</v>
      </c>
      <c r="J48" s="226"/>
      <c r="K48" s="211">
        <f t="shared" si="0"/>
        <v>0</v>
      </c>
    </row>
    <row r="49" spans="2:11" ht="25.5">
      <c r="B49" s="462"/>
      <c r="C49" s="465"/>
      <c r="D49" s="469" t="s">
        <v>425</v>
      </c>
      <c r="E49" s="470"/>
      <c r="F49" s="540" t="s">
        <v>424</v>
      </c>
      <c r="G49" s="540"/>
      <c r="H49" s="220" t="s">
        <v>202</v>
      </c>
      <c r="I49" s="207">
        <v>4</v>
      </c>
      <c r="J49" s="218"/>
      <c r="K49" s="211">
        <f t="shared" si="0"/>
        <v>0</v>
      </c>
    </row>
    <row r="50" spans="2:11" ht="25.5">
      <c r="B50" s="462"/>
      <c r="C50" s="465"/>
      <c r="D50" s="469" t="s">
        <v>423</v>
      </c>
      <c r="E50" s="470"/>
      <c r="F50" s="540" t="s">
        <v>422</v>
      </c>
      <c r="G50" s="540"/>
      <c r="H50" s="220" t="s">
        <v>202</v>
      </c>
      <c r="I50" s="207">
        <v>4</v>
      </c>
      <c r="J50" s="218"/>
      <c r="K50" s="211">
        <f t="shared" si="0"/>
        <v>0</v>
      </c>
    </row>
    <row r="51" spans="2:11" ht="25.5">
      <c r="B51" s="462"/>
      <c r="C51" s="465"/>
      <c r="D51" s="469" t="s">
        <v>421</v>
      </c>
      <c r="E51" s="470"/>
      <c r="F51" s="540" t="s">
        <v>420</v>
      </c>
      <c r="G51" s="540"/>
      <c r="H51" s="220" t="s">
        <v>202</v>
      </c>
      <c r="I51" s="207">
        <v>4</v>
      </c>
      <c r="J51" s="218"/>
      <c r="K51" s="211">
        <f t="shared" si="0"/>
        <v>0</v>
      </c>
    </row>
    <row r="52" spans="2:11" ht="25.5">
      <c r="B52" s="462"/>
      <c r="C52" s="465"/>
      <c r="D52" s="469" t="s">
        <v>419</v>
      </c>
      <c r="E52" s="470"/>
      <c r="F52" s="540" t="s">
        <v>418</v>
      </c>
      <c r="G52" s="540"/>
      <c r="H52" s="220" t="s">
        <v>202</v>
      </c>
      <c r="I52" s="207">
        <v>4</v>
      </c>
      <c r="J52" s="218"/>
      <c r="K52" s="211">
        <f t="shared" si="0"/>
        <v>0</v>
      </c>
    </row>
    <row r="53" spans="2:11" ht="25.5">
      <c r="B53" s="463"/>
      <c r="C53" s="466"/>
      <c r="D53" s="469" t="s">
        <v>417</v>
      </c>
      <c r="E53" s="470"/>
      <c r="F53" s="540" t="s">
        <v>416</v>
      </c>
      <c r="G53" s="540"/>
      <c r="H53" s="220" t="s">
        <v>202</v>
      </c>
      <c r="I53" s="207">
        <v>4</v>
      </c>
      <c r="J53" s="218"/>
      <c r="K53" s="211">
        <f t="shared" si="0"/>
        <v>0</v>
      </c>
    </row>
    <row r="54" spans="2:11" ht="33.75" customHeight="1">
      <c r="B54" s="459" t="s">
        <v>206</v>
      </c>
      <c r="C54" s="471" t="s">
        <v>680</v>
      </c>
      <c r="D54" s="469" t="s">
        <v>415</v>
      </c>
      <c r="E54" s="470"/>
      <c r="F54" s="541" t="s">
        <v>414</v>
      </c>
      <c r="G54" s="542"/>
      <c r="H54" s="378"/>
      <c r="I54" s="378"/>
      <c r="J54" s="378"/>
      <c r="K54" s="378"/>
    </row>
    <row r="55" spans="2:11" ht="25.5">
      <c r="B55" s="460"/>
      <c r="C55" s="471"/>
      <c r="D55" s="532" t="s">
        <v>207</v>
      </c>
      <c r="E55" s="532"/>
      <c r="F55" s="532" t="s">
        <v>208</v>
      </c>
      <c r="G55" s="532"/>
      <c r="H55" s="220" t="s">
        <v>202</v>
      </c>
      <c r="I55" s="207">
        <v>1</v>
      </c>
      <c r="J55" s="218"/>
      <c r="K55" s="211">
        <f>I55*J55</f>
        <v>0</v>
      </c>
    </row>
    <row r="56" spans="2:11" ht="30" customHeight="1">
      <c r="B56" s="212"/>
      <c r="C56" s="213"/>
      <c r="D56" s="524" t="s">
        <v>412</v>
      </c>
      <c r="E56" s="524"/>
      <c r="F56" s="495" t="s">
        <v>411</v>
      </c>
      <c r="G56" s="495"/>
      <c r="H56" s="497">
        <f>SUM(K42:K55)</f>
        <v>0</v>
      </c>
      <c r="I56" s="498"/>
      <c r="J56" s="498"/>
      <c r="K56" s="498"/>
    </row>
    <row r="57" spans="2:11" ht="15">
      <c r="B57" s="214"/>
      <c r="C57" s="214"/>
      <c r="D57" s="214"/>
      <c r="E57" s="214"/>
      <c r="F57" s="214"/>
      <c r="G57" s="214"/>
      <c r="H57" s="214"/>
      <c r="I57" s="214"/>
      <c r="J57" s="214"/>
      <c r="K57" s="214"/>
    </row>
    <row r="58" spans="2:11" ht="15">
      <c r="B58" s="214"/>
      <c r="C58" s="214"/>
      <c r="D58" s="214"/>
      <c r="E58" s="214"/>
      <c r="F58" s="214"/>
      <c r="G58" s="214"/>
      <c r="H58" s="214"/>
      <c r="I58" s="214"/>
      <c r="J58" s="214"/>
      <c r="K58" s="214"/>
    </row>
    <row r="59" spans="2:11" ht="40.5" customHeight="1">
      <c r="B59" s="200" t="s">
        <v>410</v>
      </c>
      <c r="C59" s="201"/>
      <c r="D59" s="484" t="s">
        <v>409</v>
      </c>
      <c r="E59" s="496"/>
      <c r="F59" s="484" t="s">
        <v>408</v>
      </c>
      <c r="G59" s="485"/>
      <c r="H59" s="529"/>
      <c r="I59" s="529"/>
      <c r="J59" s="529"/>
      <c r="K59" s="530"/>
    </row>
    <row r="60" spans="2:11" ht="30" customHeight="1">
      <c r="B60" s="227" t="s">
        <v>325</v>
      </c>
      <c r="C60" s="293" t="s">
        <v>681</v>
      </c>
      <c r="D60" s="520" t="s">
        <v>407</v>
      </c>
      <c r="E60" s="539"/>
      <c r="F60" s="526" t="s">
        <v>406</v>
      </c>
      <c r="G60" s="526"/>
      <c r="H60" s="217" t="s">
        <v>401</v>
      </c>
      <c r="I60" s="218">
        <v>24</v>
      </c>
      <c r="J60" s="218"/>
      <c r="K60" s="211">
        <f>I60*J60</f>
        <v>0</v>
      </c>
    </row>
    <row r="61" spans="2:11" ht="31.5" customHeight="1">
      <c r="B61" s="227" t="s">
        <v>209</v>
      </c>
      <c r="C61" s="293" t="s">
        <v>682</v>
      </c>
      <c r="D61" s="520" t="s">
        <v>405</v>
      </c>
      <c r="E61" s="539"/>
      <c r="F61" s="526" t="s">
        <v>404</v>
      </c>
      <c r="G61" s="526"/>
      <c r="H61" s="217" t="s">
        <v>401</v>
      </c>
      <c r="I61" s="218">
        <v>24</v>
      </c>
      <c r="J61" s="218"/>
      <c r="K61" s="211">
        <f>I61*J61</f>
        <v>0</v>
      </c>
    </row>
    <row r="62" spans="2:11" ht="31.5" customHeight="1">
      <c r="B62" s="227" t="s">
        <v>210</v>
      </c>
      <c r="C62" s="293" t="s">
        <v>683</v>
      </c>
      <c r="D62" s="520" t="s">
        <v>403</v>
      </c>
      <c r="E62" s="521"/>
      <c r="F62" s="526" t="s">
        <v>402</v>
      </c>
      <c r="G62" s="526"/>
      <c r="H62" s="217" t="s">
        <v>401</v>
      </c>
      <c r="I62" s="218">
        <v>18</v>
      </c>
      <c r="J62" s="218"/>
      <c r="K62" s="211">
        <f>I62*J62</f>
        <v>0</v>
      </c>
    </row>
    <row r="63" spans="2:11" ht="28.5" customHeight="1">
      <c r="B63" s="228"/>
      <c r="C63" s="229"/>
      <c r="D63" s="495" t="s">
        <v>400</v>
      </c>
      <c r="E63" s="495"/>
      <c r="F63" s="495" t="s">
        <v>399</v>
      </c>
      <c r="G63" s="495"/>
      <c r="H63" s="497">
        <f>SUM(K60:K62)</f>
        <v>0</v>
      </c>
      <c r="I63" s="498"/>
      <c r="J63" s="498"/>
      <c r="K63" s="498"/>
    </row>
    <row r="64" spans="2:11">
      <c r="B64" s="228"/>
      <c r="C64" s="229"/>
      <c r="D64" s="230"/>
      <c r="E64" s="231"/>
      <c r="F64" s="232"/>
      <c r="G64" s="232"/>
      <c r="H64" s="233"/>
      <c r="I64" s="233"/>
      <c r="J64" s="233"/>
      <c r="K64" s="233"/>
    </row>
    <row r="65" spans="2:11" ht="15">
      <c r="B65" s="214"/>
      <c r="C65" s="214"/>
      <c r="D65" s="214"/>
      <c r="E65" s="214"/>
      <c r="F65" s="214"/>
      <c r="G65" s="214"/>
      <c r="H65" s="214"/>
      <c r="I65" s="214"/>
      <c r="J65" s="214"/>
      <c r="K65" s="214"/>
    </row>
    <row r="66" spans="2:11" ht="15">
      <c r="B66" s="214"/>
      <c r="C66" s="214"/>
      <c r="D66" s="214"/>
      <c r="E66" s="214"/>
      <c r="F66" s="214"/>
      <c r="G66" s="214"/>
      <c r="H66" s="214"/>
      <c r="I66" s="214"/>
      <c r="J66" s="214"/>
      <c r="K66" s="214"/>
    </row>
    <row r="67" spans="2:11" ht="15">
      <c r="B67" s="214"/>
      <c r="C67" s="214"/>
      <c r="D67" s="214"/>
      <c r="E67" s="214"/>
      <c r="F67" s="214"/>
      <c r="G67" s="214"/>
      <c r="H67" s="214"/>
      <c r="I67" s="214"/>
      <c r="J67" s="214"/>
      <c r="K67" s="214"/>
    </row>
    <row r="68" spans="2:11">
      <c r="B68" s="212"/>
      <c r="C68" s="213"/>
      <c r="D68" s="519" t="s">
        <v>352</v>
      </c>
      <c r="E68" s="519"/>
      <c r="F68" s="519" t="s">
        <v>398</v>
      </c>
      <c r="G68" s="519"/>
      <c r="H68" s="530"/>
      <c r="I68" s="531"/>
      <c r="J68" s="212"/>
      <c r="K68" s="212"/>
    </row>
    <row r="69" spans="2:11" ht="28.5" customHeight="1">
      <c r="B69" s="212"/>
      <c r="C69" s="213"/>
      <c r="D69" s="458" t="s">
        <v>397</v>
      </c>
      <c r="E69" s="458"/>
      <c r="F69" s="458" t="s">
        <v>396</v>
      </c>
      <c r="G69" s="458"/>
      <c r="H69" s="518">
        <f>H10</f>
        <v>0</v>
      </c>
      <c r="I69" s="495"/>
      <c r="J69" s="234"/>
      <c r="K69" s="234"/>
    </row>
    <row r="70" spans="2:11" ht="18" customHeight="1">
      <c r="B70" s="212"/>
      <c r="C70" s="213"/>
      <c r="D70" s="458" t="s">
        <v>395</v>
      </c>
      <c r="E70" s="458"/>
      <c r="F70" s="458" t="s">
        <v>394</v>
      </c>
      <c r="G70" s="458"/>
      <c r="H70" s="518">
        <f>H27</f>
        <v>0</v>
      </c>
      <c r="I70" s="495"/>
      <c r="J70" s="234"/>
      <c r="K70" s="234"/>
    </row>
    <row r="71" spans="2:11" ht="23.25" customHeight="1">
      <c r="B71" s="212"/>
      <c r="C71" s="213"/>
      <c r="D71" s="458" t="s">
        <v>393</v>
      </c>
      <c r="E71" s="458"/>
      <c r="F71" s="458" t="s">
        <v>392</v>
      </c>
      <c r="G71" s="458"/>
      <c r="H71" s="518">
        <f>H38</f>
        <v>0</v>
      </c>
      <c r="I71" s="495"/>
      <c r="J71" s="212"/>
      <c r="K71" s="212"/>
    </row>
    <row r="72" spans="2:11" ht="18" customHeight="1">
      <c r="B72" s="212"/>
      <c r="C72" s="213"/>
      <c r="D72" s="458" t="s">
        <v>391</v>
      </c>
      <c r="E72" s="458"/>
      <c r="F72" s="458" t="s">
        <v>390</v>
      </c>
      <c r="G72" s="458"/>
      <c r="H72" s="518">
        <f>H56</f>
        <v>0</v>
      </c>
      <c r="I72" s="495"/>
      <c r="J72" s="212"/>
      <c r="K72" s="212"/>
    </row>
    <row r="73" spans="2:11" ht="19.5" customHeight="1">
      <c r="B73" s="212"/>
      <c r="C73" s="213"/>
      <c r="D73" s="458" t="s">
        <v>389</v>
      </c>
      <c r="E73" s="458"/>
      <c r="F73" s="458" t="s">
        <v>388</v>
      </c>
      <c r="G73" s="458"/>
      <c r="H73" s="518">
        <f>H63</f>
        <v>0</v>
      </c>
      <c r="I73" s="495"/>
      <c r="J73" s="212"/>
      <c r="K73" s="212"/>
    </row>
    <row r="74" spans="2:11" ht="15">
      <c r="B74" s="214"/>
      <c r="C74" s="214"/>
      <c r="D74" s="214"/>
      <c r="E74" s="214"/>
      <c r="F74" s="214"/>
      <c r="G74" s="214"/>
      <c r="H74" s="214"/>
      <c r="I74" s="214"/>
      <c r="J74" s="214"/>
      <c r="K74" s="214"/>
    </row>
    <row r="75" spans="2:11">
      <c r="B75" s="235"/>
      <c r="C75" s="235"/>
      <c r="D75" s="456" t="s">
        <v>387</v>
      </c>
      <c r="E75" s="457"/>
      <c r="F75" s="456" t="s">
        <v>386</v>
      </c>
      <c r="G75" s="457"/>
      <c r="I75" s="394">
        <f>SUM(H69:I74)</f>
        <v>0</v>
      </c>
      <c r="J75" s="236"/>
      <c r="K75" s="235"/>
    </row>
  </sheetData>
  <mergeCells count="146">
    <mergeCell ref="D59:E59"/>
    <mergeCell ref="D61:E61"/>
    <mergeCell ref="D63:E63"/>
    <mergeCell ref="F63:G63"/>
    <mergeCell ref="F59:G59"/>
    <mergeCell ref="F60:G60"/>
    <mergeCell ref="F49:G49"/>
    <mergeCell ref="F50:G50"/>
    <mergeCell ref="F51:G51"/>
    <mergeCell ref="F52:G52"/>
    <mergeCell ref="F53:G53"/>
    <mergeCell ref="F54:G54"/>
    <mergeCell ref="F55:G55"/>
    <mergeCell ref="D60:E60"/>
    <mergeCell ref="H59:K59"/>
    <mergeCell ref="H70:I70"/>
    <mergeCell ref="H68:I68"/>
    <mergeCell ref="H56:K56"/>
    <mergeCell ref="D55:E55"/>
    <mergeCell ref="D21:E21"/>
    <mergeCell ref="D37:E37"/>
    <mergeCell ref="D25:E25"/>
    <mergeCell ref="F25:G25"/>
    <mergeCell ref="D26:E26"/>
    <mergeCell ref="F21:G21"/>
    <mergeCell ref="F31:G31"/>
    <mergeCell ref="H32:K32"/>
    <mergeCell ref="F26:G26"/>
    <mergeCell ref="F45:G45"/>
    <mergeCell ref="F38:G38"/>
    <mergeCell ref="F47:G47"/>
    <mergeCell ref="F48:G48"/>
    <mergeCell ref="H41:K41"/>
    <mergeCell ref="H30:K30"/>
    <mergeCell ref="D42:E42"/>
    <mergeCell ref="F61:G61"/>
    <mergeCell ref="F62:G62"/>
    <mergeCell ref="D68:E68"/>
    <mergeCell ref="H38:K38"/>
    <mergeCell ref="D56:E56"/>
    <mergeCell ref="F56:G56"/>
    <mergeCell ref="D35:E35"/>
    <mergeCell ref="F33:G33"/>
    <mergeCell ref="F34:G34"/>
    <mergeCell ref="F35:G35"/>
    <mergeCell ref="F37:G37"/>
    <mergeCell ref="K7:K8"/>
    <mergeCell ref="F36:G36"/>
    <mergeCell ref="F30:G30"/>
    <mergeCell ref="F32:G32"/>
    <mergeCell ref="D31:E31"/>
    <mergeCell ref="D33:E33"/>
    <mergeCell ref="D47:E47"/>
    <mergeCell ref="D48:E48"/>
    <mergeCell ref="D43:E43"/>
    <mergeCell ref="D44:E44"/>
    <mergeCell ref="F46:G46"/>
    <mergeCell ref="H71:I71"/>
    <mergeCell ref="F70:G70"/>
    <mergeCell ref="H63:K63"/>
    <mergeCell ref="F71:G71"/>
    <mergeCell ref="F69:G69"/>
    <mergeCell ref="F68:G68"/>
    <mergeCell ref="D62:E62"/>
    <mergeCell ref="H72:I72"/>
    <mergeCell ref="H73:I73"/>
    <mergeCell ref="H69:I69"/>
    <mergeCell ref="B7:B8"/>
    <mergeCell ref="F42:G42"/>
    <mergeCell ref="F43:G43"/>
    <mergeCell ref="F44:G44"/>
    <mergeCell ref="F23:G23"/>
    <mergeCell ref="F24:G24"/>
    <mergeCell ref="C7:C8"/>
    <mergeCell ref="D34:E34"/>
    <mergeCell ref="D13:E13"/>
    <mergeCell ref="D14:E14"/>
    <mergeCell ref="F41:G41"/>
    <mergeCell ref="B23:B24"/>
    <mergeCell ref="C23:C24"/>
    <mergeCell ref="D38:E38"/>
    <mergeCell ref="B32:B35"/>
    <mergeCell ref="C32:C35"/>
    <mergeCell ref="D32:E32"/>
    <mergeCell ref="D41:E41"/>
    <mergeCell ref="D36:E36"/>
    <mergeCell ref="D30:E30"/>
    <mergeCell ref="F7:G7"/>
    <mergeCell ref="D6:E6"/>
    <mergeCell ref="H10:K10"/>
    <mergeCell ref="D27:E27"/>
    <mergeCell ref="F27:G27"/>
    <mergeCell ref="H27:K27"/>
    <mergeCell ref="F14:G14"/>
    <mergeCell ref="F16:G16"/>
    <mergeCell ref="F17:G17"/>
    <mergeCell ref="F20:G20"/>
    <mergeCell ref="F19:G19"/>
    <mergeCell ref="H15:K15"/>
    <mergeCell ref="D23:E23"/>
    <mergeCell ref="D24:E24"/>
    <mergeCell ref="B2:K2"/>
    <mergeCell ref="B19:B22"/>
    <mergeCell ref="C19:C22"/>
    <mergeCell ref="D19:E19"/>
    <mergeCell ref="D20:E20"/>
    <mergeCell ref="B15:B18"/>
    <mergeCell ref="C15:C18"/>
    <mergeCell ref="D15:E15"/>
    <mergeCell ref="D16:E16"/>
    <mergeCell ref="D17:E17"/>
    <mergeCell ref="F15:G15"/>
    <mergeCell ref="B3:K3"/>
    <mergeCell ref="D7:E7"/>
    <mergeCell ref="F13:G13"/>
    <mergeCell ref="D9:E9"/>
    <mergeCell ref="H7:H8"/>
    <mergeCell ref="I7:I8"/>
    <mergeCell ref="J7:J8"/>
    <mergeCell ref="D4:E4"/>
    <mergeCell ref="F4:G4"/>
    <mergeCell ref="F9:G9"/>
    <mergeCell ref="D10:E10"/>
    <mergeCell ref="F10:G10"/>
    <mergeCell ref="F6:G6"/>
    <mergeCell ref="B54:B55"/>
    <mergeCell ref="B46:B53"/>
    <mergeCell ref="C46:C53"/>
    <mergeCell ref="D45:E45"/>
    <mergeCell ref="D51:E51"/>
    <mergeCell ref="C54:C55"/>
    <mergeCell ref="D54:E54"/>
    <mergeCell ref="D49:E49"/>
    <mergeCell ref="D50:E50"/>
    <mergeCell ref="D52:E52"/>
    <mergeCell ref="D53:E53"/>
    <mergeCell ref="D46:E46"/>
    <mergeCell ref="F75:G75"/>
    <mergeCell ref="D69:E69"/>
    <mergeCell ref="D70:E70"/>
    <mergeCell ref="D71:E71"/>
    <mergeCell ref="D75:E75"/>
    <mergeCell ref="F72:G72"/>
    <mergeCell ref="F73:G73"/>
    <mergeCell ref="D72:E72"/>
    <mergeCell ref="D73:E73"/>
  </mergeCells>
  <phoneticPr fontId="21" type="noConversion"/>
  <pageMargins left="0.7" right="0.7" top="0.75" bottom="0.75" header="0.3" footer="0.3"/>
  <pageSetup paperSize="9" scale="63" fitToHeight="0" orientation="portrait" horizontalDpi="1200" verticalDpi="1200" r:id="rId1"/>
  <rowBreaks count="2" manualBreakCount="2">
    <brk id="29" min="1" max="10" man="1"/>
    <brk id="56" min="1"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M85"/>
  <sheetViews>
    <sheetView view="pageBreakPreview" zoomScaleNormal="80" zoomScaleSheetLayoutView="100" workbookViewId="0">
      <selection activeCell="A4" sqref="A4:H4"/>
    </sheetView>
  </sheetViews>
  <sheetFormatPr defaultColWidth="9.140625" defaultRowHeight="12.75" customHeight="1"/>
  <cols>
    <col min="1" max="2" width="6.7109375" style="61" customWidth="1"/>
    <col min="3" max="3" width="35.7109375" style="60" customWidth="1"/>
    <col min="4" max="4" width="35.7109375" customWidth="1"/>
    <col min="5" max="6" width="6.7109375" style="58" customWidth="1"/>
    <col min="7" max="7" width="10.140625" style="59" customWidth="1"/>
    <col min="8" max="8" width="10.28515625" style="58" customWidth="1"/>
    <col min="9" max="9" width="11.85546875" style="58" customWidth="1"/>
    <col min="10" max="247" width="9.140625" style="58"/>
    <col min="248" max="16384" width="9.140625" style="57"/>
  </cols>
  <sheetData>
    <row r="1" spans="1:11" s="47" customFormat="1" ht="15">
      <c r="A1" s="163"/>
      <c r="B1" s="163"/>
      <c r="C1" s="163"/>
      <c r="D1" s="164"/>
      <c r="E1" s="156"/>
      <c r="F1" s="156"/>
      <c r="G1" s="157"/>
      <c r="H1" s="165"/>
      <c r="I1" s="126"/>
      <c r="J1" s="126"/>
    </row>
    <row r="2" spans="1:11" customFormat="1" ht="56.25" customHeight="1">
      <c r="A2" s="543" t="s">
        <v>211</v>
      </c>
      <c r="B2" s="544"/>
      <c r="C2" s="544"/>
      <c r="D2" s="544"/>
      <c r="E2" s="544"/>
      <c r="F2" s="544"/>
      <c r="G2" s="544"/>
      <c r="H2" s="545"/>
      <c r="I2" s="72"/>
      <c r="J2" s="12"/>
    </row>
    <row r="3" spans="1:11" customFormat="1" ht="18" customHeight="1">
      <c r="A3" s="547" t="s">
        <v>272</v>
      </c>
      <c r="B3" s="548"/>
      <c r="C3" s="548"/>
      <c r="D3" s="548"/>
      <c r="E3" s="549"/>
      <c r="F3" s="549"/>
      <c r="G3" s="549"/>
      <c r="H3" s="550"/>
      <c r="I3" s="71"/>
      <c r="J3" s="70"/>
    </row>
    <row r="4" spans="1:11" s="66" customFormat="1" ht="76.5">
      <c r="A4" s="579" t="s">
        <v>344</v>
      </c>
      <c r="B4" s="580" t="s">
        <v>345</v>
      </c>
      <c r="C4" s="581" t="s">
        <v>346</v>
      </c>
      <c r="D4" s="580" t="s">
        <v>567</v>
      </c>
      <c r="E4" s="580" t="s">
        <v>347</v>
      </c>
      <c r="F4" s="582" t="s">
        <v>348</v>
      </c>
      <c r="G4" s="583" t="s">
        <v>688</v>
      </c>
      <c r="H4" s="584" t="s">
        <v>689</v>
      </c>
      <c r="I4" s="69"/>
      <c r="J4" s="68"/>
      <c r="K4" s="67"/>
    </row>
    <row r="5" spans="1:11" s="65" customFormat="1">
      <c r="A5" s="177" t="s">
        <v>212</v>
      </c>
      <c r="B5" s="189" t="s">
        <v>63</v>
      </c>
      <c r="C5" s="183" t="s">
        <v>566</v>
      </c>
      <c r="D5" s="179" t="s">
        <v>565</v>
      </c>
      <c r="E5" s="186"/>
      <c r="F5" s="186"/>
      <c r="G5" s="186"/>
      <c r="H5" s="186"/>
    </row>
    <row r="6" spans="1:11" s="65" customFormat="1">
      <c r="A6" s="178"/>
      <c r="B6" s="187"/>
      <c r="C6" s="183" t="s">
        <v>564</v>
      </c>
      <c r="D6" s="185" t="s">
        <v>563</v>
      </c>
      <c r="E6" s="187"/>
      <c r="F6" s="187"/>
      <c r="G6" s="187"/>
      <c r="H6" s="187"/>
    </row>
    <row r="7" spans="1:11" s="65" customFormat="1">
      <c r="A7" s="178"/>
      <c r="B7" s="187"/>
      <c r="C7" s="183" t="s">
        <v>562</v>
      </c>
      <c r="D7" s="185" t="s">
        <v>561</v>
      </c>
      <c r="E7" s="187"/>
      <c r="F7" s="187"/>
      <c r="G7" s="187"/>
      <c r="H7" s="187"/>
    </row>
    <row r="8" spans="1:11" s="65" customFormat="1">
      <c r="A8" s="178"/>
      <c r="B8" s="187"/>
      <c r="C8" s="183" t="s">
        <v>560</v>
      </c>
      <c r="D8" s="180" t="s">
        <v>559</v>
      </c>
      <c r="E8" s="187"/>
      <c r="F8" s="187"/>
      <c r="G8" s="187"/>
      <c r="H8" s="187"/>
    </row>
    <row r="9" spans="1:11" s="65" customFormat="1">
      <c r="A9" s="178"/>
      <c r="B9" s="187"/>
      <c r="C9" s="184" t="s">
        <v>558</v>
      </c>
      <c r="D9" s="181" t="s">
        <v>557</v>
      </c>
      <c r="E9" s="187"/>
      <c r="F9" s="187"/>
      <c r="G9" s="187"/>
      <c r="H9" s="187"/>
    </row>
    <row r="10" spans="1:11" s="65" customFormat="1">
      <c r="A10" s="178"/>
      <c r="B10" s="187"/>
      <c r="C10" s="183" t="s">
        <v>213</v>
      </c>
      <c r="D10" s="182" t="s">
        <v>214</v>
      </c>
      <c r="E10" s="187"/>
      <c r="F10" s="187"/>
      <c r="G10" s="187"/>
      <c r="H10" s="187"/>
    </row>
    <row r="11" spans="1:11" s="65" customFormat="1" ht="25.5">
      <c r="A11" s="178"/>
      <c r="B11" s="187"/>
      <c r="C11" s="183" t="s">
        <v>215</v>
      </c>
      <c r="D11" s="180" t="s">
        <v>216</v>
      </c>
      <c r="E11" s="187"/>
      <c r="F11" s="187"/>
      <c r="G11" s="187"/>
      <c r="H11" s="187"/>
    </row>
    <row r="12" spans="1:11" s="65" customFormat="1">
      <c r="A12" s="178"/>
      <c r="B12" s="187"/>
      <c r="C12" s="184" t="s">
        <v>217</v>
      </c>
      <c r="D12" s="180" t="s">
        <v>218</v>
      </c>
      <c r="E12" s="187"/>
      <c r="F12" s="187"/>
      <c r="G12" s="187"/>
      <c r="H12" s="187"/>
    </row>
    <row r="13" spans="1:11" s="62" customFormat="1" ht="15">
      <c r="A13" s="171"/>
      <c r="B13" s="188"/>
      <c r="C13" s="168"/>
      <c r="D13" s="175"/>
      <c r="E13" s="188" t="s">
        <v>174</v>
      </c>
      <c r="F13" s="188">
        <v>1</v>
      </c>
      <c r="G13" s="382"/>
      <c r="H13" s="382">
        <f>F13*G13</f>
        <v>0</v>
      </c>
      <c r="I13" s="64"/>
    </row>
    <row r="14" spans="1:11" s="62" customFormat="1">
      <c r="A14" s="169"/>
      <c r="B14" s="169"/>
      <c r="C14" s="167"/>
      <c r="D14" s="1"/>
      <c r="E14" s="170"/>
      <c r="F14" s="170"/>
      <c r="G14" s="383"/>
      <c r="H14" s="383"/>
    </row>
    <row r="15" spans="1:11" s="62" customFormat="1">
      <c r="A15" s="169"/>
      <c r="B15" s="169"/>
      <c r="C15" s="167"/>
      <c r="D15" s="173"/>
      <c r="E15" s="170"/>
      <c r="F15" s="170"/>
      <c r="G15" s="383"/>
      <c r="H15" s="383"/>
    </row>
    <row r="16" spans="1:11" s="62" customFormat="1">
      <c r="A16" s="169"/>
      <c r="B16" s="169"/>
      <c r="C16" s="167"/>
      <c r="D16" s="176"/>
      <c r="E16" s="170"/>
      <c r="F16" s="170"/>
      <c r="G16" s="383"/>
      <c r="H16" s="383"/>
    </row>
    <row r="17" spans="1:9" customFormat="1" ht="15.75" thickBot="1">
      <c r="A17" s="7"/>
      <c r="B17" s="166" t="s">
        <v>354</v>
      </c>
      <c r="C17" s="551" t="s">
        <v>173</v>
      </c>
      <c r="D17" s="552"/>
      <c r="E17" s="552"/>
      <c r="F17" s="553"/>
      <c r="G17" s="554"/>
      <c r="H17" s="555"/>
    </row>
    <row r="18" spans="1:9" customFormat="1" ht="30.75" customHeight="1" thickBot="1">
      <c r="A18" s="8"/>
      <c r="B18" s="556" t="s">
        <v>172</v>
      </c>
      <c r="C18" s="557"/>
      <c r="D18" s="557"/>
      <c r="E18" s="557"/>
      <c r="F18" s="558"/>
      <c r="G18" s="559">
        <f>H13</f>
        <v>0</v>
      </c>
      <c r="H18" s="560"/>
      <c r="I18" s="63"/>
    </row>
    <row r="19" spans="1:9" customFormat="1" ht="15">
      <c r="A19" s="5"/>
      <c r="B19" s="5"/>
      <c r="C19" s="546"/>
      <c r="D19" s="546"/>
      <c r="E19" s="546"/>
      <c r="F19" s="546"/>
      <c r="G19" s="451"/>
      <c r="H19" s="451"/>
    </row>
    <row r="20" spans="1:9" s="62" customFormat="1" ht="15.75" customHeight="1">
      <c r="A20" s="169"/>
      <c r="B20" s="169"/>
      <c r="C20" s="167"/>
      <c r="D20" s="173"/>
      <c r="E20" s="170"/>
      <c r="F20" s="170"/>
      <c r="G20" s="170"/>
      <c r="H20" s="170"/>
    </row>
    <row r="21" spans="1:9" s="62" customFormat="1" ht="15.75" customHeight="1">
      <c r="A21" s="169"/>
      <c r="B21" s="169"/>
      <c r="C21" s="167"/>
      <c r="D21" s="173"/>
      <c r="E21" s="170"/>
      <c r="F21" s="170"/>
      <c r="G21" s="170"/>
      <c r="H21" s="170"/>
    </row>
    <row r="22" spans="1:9" s="62" customFormat="1" ht="15.75" customHeight="1">
      <c r="A22" s="169"/>
      <c r="B22" s="169"/>
      <c r="C22" s="167"/>
      <c r="D22" s="173"/>
      <c r="E22" s="170"/>
      <c r="F22" s="170"/>
      <c r="G22" s="170"/>
      <c r="H22" s="170"/>
    </row>
    <row r="23" spans="1:9" s="62" customFormat="1" ht="15.75" customHeight="1">
      <c r="A23" s="169"/>
      <c r="B23" s="169"/>
      <c r="C23" s="167"/>
      <c r="D23" s="173"/>
      <c r="E23" s="170"/>
      <c r="F23" s="170"/>
      <c r="G23" s="170"/>
      <c r="H23" s="170"/>
    </row>
    <row r="24" spans="1:9" s="62" customFormat="1" ht="15.75" customHeight="1">
      <c r="A24" s="169"/>
      <c r="B24" s="169"/>
      <c r="C24" s="167"/>
      <c r="D24" s="173"/>
      <c r="E24" s="170"/>
      <c r="F24" s="170"/>
      <c r="G24" s="170"/>
      <c r="H24" s="170"/>
    </row>
    <row r="25" spans="1:9" s="62" customFormat="1" ht="15.75" customHeight="1">
      <c r="A25" s="169"/>
      <c r="B25" s="169"/>
      <c r="C25" s="167"/>
      <c r="D25" s="173"/>
      <c r="E25" s="170"/>
      <c r="F25" s="170"/>
      <c r="G25" s="170"/>
      <c r="H25" s="170"/>
    </row>
    <row r="26" spans="1:9" s="62" customFormat="1" ht="15.75" customHeight="1">
      <c r="A26" s="169"/>
      <c r="B26" s="169"/>
      <c r="C26" s="167"/>
      <c r="D26" s="173"/>
      <c r="E26" s="170"/>
      <c r="F26" s="170"/>
      <c r="G26" s="170"/>
      <c r="H26" s="170"/>
    </row>
    <row r="27" spans="1:9" s="62" customFormat="1" ht="15.75" customHeight="1">
      <c r="A27" s="169"/>
      <c r="B27" s="169"/>
      <c r="C27" s="167"/>
      <c r="D27" s="173"/>
      <c r="E27" s="170"/>
      <c r="F27" s="170"/>
      <c r="G27" s="170"/>
      <c r="H27" s="170"/>
    </row>
    <row r="28" spans="1:9" s="62" customFormat="1" ht="15.75" customHeight="1">
      <c r="A28" s="169"/>
      <c r="B28" s="169"/>
      <c r="C28" s="167"/>
      <c r="D28" s="173"/>
      <c r="E28" s="170"/>
      <c r="F28" s="170"/>
      <c r="G28" s="170"/>
      <c r="H28" s="170"/>
    </row>
    <row r="29" spans="1:9" s="62" customFormat="1" ht="15.75" customHeight="1">
      <c r="A29" s="169"/>
      <c r="B29" s="169"/>
      <c r="C29" s="167"/>
      <c r="D29" s="173"/>
      <c r="E29" s="170"/>
      <c r="F29" s="170"/>
      <c r="G29" s="170"/>
      <c r="H29" s="170"/>
    </row>
    <row r="30" spans="1:9" s="62" customFormat="1" ht="15.75" customHeight="1">
      <c r="A30" s="169"/>
      <c r="B30" s="169"/>
      <c r="C30" s="167"/>
      <c r="D30" s="173"/>
      <c r="E30" s="170"/>
      <c r="F30" s="170"/>
      <c r="G30" s="170"/>
      <c r="H30" s="170"/>
    </row>
    <row r="31" spans="1:9" s="62" customFormat="1" ht="15.75" customHeight="1">
      <c r="A31" s="169"/>
      <c r="B31" s="169"/>
      <c r="C31" s="167"/>
      <c r="D31" s="173"/>
      <c r="E31" s="170"/>
      <c r="F31" s="170"/>
      <c r="G31" s="170"/>
      <c r="H31" s="170"/>
    </row>
    <row r="32" spans="1:9" ht="12.75" customHeight="1">
      <c r="A32"/>
      <c r="B32"/>
      <c r="C32"/>
      <c r="D32" s="173"/>
      <c r="E32"/>
      <c r="F32"/>
      <c r="G32"/>
      <c r="H32"/>
    </row>
    <row r="33" spans="1:8" ht="12.75" customHeight="1">
      <c r="A33"/>
      <c r="B33"/>
      <c r="C33"/>
      <c r="D33" s="173"/>
      <c r="E33"/>
      <c r="F33"/>
      <c r="G33"/>
      <c r="H33"/>
    </row>
    <row r="34" spans="1:8" ht="12.75" customHeight="1">
      <c r="A34"/>
      <c r="B34"/>
      <c r="C34"/>
      <c r="D34" s="173"/>
      <c r="E34"/>
      <c r="F34"/>
      <c r="G34"/>
      <c r="H34"/>
    </row>
    <row r="35" spans="1:8" ht="12.75" customHeight="1">
      <c r="A35"/>
      <c r="B35"/>
      <c r="C35"/>
      <c r="D35" s="173"/>
      <c r="E35"/>
      <c r="F35"/>
      <c r="G35"/>
      <c r="H35"/>
    </row>
    <row r="36" spans="1:8" ht="12.75" customHeight="1">
      <c r="D36" s="1"/>
    </row>
    <row r="37" spans="1:8" ht="12.75" customHeight="1">
      <c r="D37" s="12"/>
    </row>
    <row r="38" spans="1:8" ht="12.75" customHeight="1">
      <c r="D38" s="173"/>
    </row>
    <row r="39" spans="1:8" ht="12.75" customHeight="1">
      <c r="D39" s="173"/>
    </row>
    <row r="40" spans="1:8" ht="12.75" customHeight="1">
      <c r="D40" s="173"/>
    </row>
    <row r="41" spans="1:8" ht="12.75" customHeight="1">
      <c r="D41" s="173"/>
    </row>
    <row r="42" spans="1:8" ht="12.75" customHeight="1">
      <c r="D42" s="1"/>
    </row>
    <row r="43" spans="1:8" ht="12.75" customHeight="1">
      <c r="D43" s="12"/>
    </row>
    <row r="44" spans="1:8" ht="12.75" customHeight="1">
      <c r="D44" s="173"/>
    </row>
    <row r="45" spans="1:8" ht="12.75" customHeight="1">
      <c r="D45" s="173"/>
    </row>
    <row r="46" spans="1:8" ht="12.75" customHeight="1">
      <c r="D46" s="173"/>
    </row>
    <row r="47" spans="1:8" ht="12.75" customHeight="1">
      <c r="D47" s="12"/>
    </row>
    <row r="48" spans="1:8" ht="12.75" customHeight="1">
      <c r="D48" s="173"/>
    </row>
    <row r="49" spans="4:4" ht="12.75" customHeight="1">
      <c r="D49" s="12"/>
    </row>
    <row r="50" spans="4:4" ht="12.75" customHeight="1">
      <c r="D50" s="12"/>
    </row>
    <row r="51" spans="4:4" ht="11.25" customHeight="1">
      <c r="D51" s="12"/>
    </row>
    <row r="52" spans="4:4" ht="12.75" hidden="1" customHeight="1">
      <c r="D52" s="12"/>
    </row>
    <row r="53" spans="4:4" ht="12.75" customHeight="1">
      <c r="D53" s="173"/>
    </row>
    <row r="54" spans="4:4" ht="12.75" customHeight="1">
      <c r="D54" s="173"/>
    </row>
    <row r="55" spans="4:4" ht="12.75" customHeight="1">
      <c r="D55" s="173"/>
    </row>
    <row r="56" spans="4:4" ht="12.75" customHeight="1">
      <c r="D56" s="173"/>
    </row>
    <row r="57" spans="4:4" ht="12.75" customHeight="1">
      <c r="D57" s="173"/>
    </row>
    <row r="58" spans="4:4" ht="12.75" customHeight="1">
      <c r="D58" s="173"/>
    </row>
    <row r="59" spans="4:4" ht="12.75" customHeight="1">
      <c r="D59" s="173"/>
    </row>
    <row r="60" spans="4:4" ht="12.75" customHeight="1">
      <c r="D60" s="173"/>
    </row>
    <row r="61" spans="4:4" ht="12.75" customHeight="1">
      <c r="D61" s="173"/>
    </row>
    <row r="62" spans="4:4" ht="12.75" customHeight="1">
      <c r="D62" s="173"/>
    </row>
    <row r="63" spans="4:4" ht="12.75" customHeight="1">
      <c r="D63" s="173"/>
    </row>
    <row r="64" spans="4:4" ht="12.75" customHeight="1">
      <c r="D64" s="173"/>
    </row>
    <row r="65" spans="4:4" ht="12.75" customHeight="1">
      <c r="D65" s="1"/>
    </row>
    <row r="66" spans="4:4" ht="12.75" customHeight="1">
      <c r="D66" s="12"/>
    </row>
    <row r="67" spans="4:4" ht="12.75" customHeight="1">
      <c r="D67" s="173"/>
    </row>
    <row r="68" spans="4:4" ht="12.75" customHeight="1">
      <c r="D68" s="174"/>
    </row>
    <row r="69" spans="4:4" ht="12.75" customHeight="1">
      <c r="D69" s="174"/>
    </row>
    <row r="70" spans="4:4" ht="12.75" customHeight="1">
      <c r="D70" s="174"/>
    </row>
    <row r="71" spans="4:4" ht="12.75" customHeight="1">
      <c r="D71" s="174"/>
    </row>
    <row r="72" spans="4:4" ht="12.75" customHeight="1">
      <c r="D72" s="174"/>
    </row>
    <row r="73" spans="4:4" ht="12.75" customHeight="1">
      <c r="D73" s="1"/>
    </row>
    <row r="74" spans="4:4" ht="12.75" customHeight="1">
      <c r="D74" s="12"/>
    </row>
    <row r="75" spans="4:4" ht="12.75" customHeight="1">
      <c r="D75" s="172"/>
    </row>
    <row r="76" spans="4:4" ht="12.75" customHeight="1">
      <c r="D76" s="12"/>
    </row>
    <row r="77" spans="4:4" ht="12.75" customHeight="1">
      <c r="D77" s="12"/>
    </row>
    <row r="78" spans="4:4" ht="12.75" customHeight="1">
      <c r="D78" s="12"/>
    </row>
    <row r="79" spans="4:4" ht="12.75" customHeight="1">
      <c r="D79" s="12"/>
    </row>
    <row r="80" spans="4:4" ht="12.75" customHeight="1">
      <c r="D80" s="12"/>
    </row>
    <row r="81" spans="4:4" ht="12.75" customHeight="1">
      <c r="D81" s="12"/>
    </row>
    <row r="82" spans="4:4" ht="12.75" customHeight="1">
      <c r="D82" s="12"/>
    </row>
    <row r="83" spans="4:4" ht="12.75" customHeight="1">
      <c r="D83" s="12"/>
    </row>
    <row r="84" spans="4:4" ht="12.75" customHeight="1">
      <c r="D84" s="12"/>
    </row>
    <row r="85" spans="4:4" ht="12.75" customHeight="1">
      <c r="D85" s="12"/>
    </row>
  </sheetData>
  <sheetProtection selectLockedCells="1" selectUnlockedCells="1"/>
  <mergeCells count="8">
    <mergeCell ref="A2:H2"/>
    <mergeCell ref="C19:F19"/>
    <mergeCell ref="G19:H19"/>
    <mergeCell ref="A3:H3"/>
    <mergeCell ref="C17:F17"/>
    <mergeCell ref="G17:H17"/>
    <mergeCell ref="B18:F18"/>
    <mergeCell ref="G18:H18"/>
  </mergeCells>
  <phoneticPr fontId="21" type="noConversion"/>
  <printOptions horizontalCentered="1"/>
  <pageMargins left="0.7" right="0.7" top="0.75" bottom="0.75" header="0.3" footer="0.3"/>
  <pageSetup scale="76" firstPageNumber="0" fitToHeight="0" orientation="portrait" horizontalDpi="300" verticalDpi="300" r:id="rId1"/>
  <headerFooter alignWithMargins="0"/>
  <colBreaks count="1" manualBreakCount="1">
    <brk id="8" max="6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H62"/>
  <sheetViews>
    <sheetView tabSelected="1" view="pageBreakPreview" zoomScale="80" zoomScaleNormal="85" zoomScaleSheetLayoutView="100" workbookViewId="0">
      <selection activeCell="H12" sqref="H12"/>
    </sheetView>
  </sheetViews>
  <sheetFormatPr defaultColWidth="9.140625" defaultRowHeight="12.75"/>
  <cols>
    <col min="1" max="1" width="7.28515625" style="294" customWidth="1"/>
    <col min="2" max="2" width="9" style="295" customWidth="1"/>
    <col min="3" max="4" width="38.7109375" style="296" customWidth="1"/>
    <col min="5" max="5" width="6.5703125" style="297" customWidth="1"/>
    <col min="6" max="6" width="9" style="297" customWidth="1"/>
    <col min="7" max="7" width="12.5703125" style="297" customWidth="1"/>
    <col min="8" max="8" width="16.5703125" style="298" customWidth="1"/>
    <col min="9" max="16384" width="9.140625" style="297"/>
  </cols>
  <sheetData>
    <row r="2" spans="1:8" s="299" customFormat="1" ht="42" customHeight="1">
      <c r="A2" s="561" t="s">
        <v>219</v>
      </c>
      <c r="B2" s="562"/>
      <c r="C2" s="562"/>
      <c r="D2" s="562"/>
      <c r="E2" s="562"/>
      <c r="F2" s="562"/>
      <c r="G2" s="562"/>
      <c r="H2" s="563"/>
    </row>
    <row r="3" spans="1:8" s="299" customFormat="1" ht="18">
      <c r="A3" s="564" t="s">
        <v>273</v>
      </c>
      <c r="B3" s="565"/>
      <c r="C3" s="565"/>
      <c r="D3" s="565"/>
      <c r="E3" s="565"/>
      <c r="F3" s="565"/>
      <c r="G3" s="565"/>
      <c r="H3" s="566"/>
    </row>
    <row r="4" spans="1:8" s="300" customFormat="1" ht="67.5" customHeight="1">
      <c r="A4" s="75" t="s">
        <v>481</v>
      </c>
      <c r="B4" s="75" t="s">
        <v>345</v>
      </c>
      <c r="C4" s="75" t="s">
        <v>346</v>
      </c>
      <c r="D4" s="75" t="s">
        <v>502</v>
      </c>
      <c r="E4" s="75" t="s">
        <v>480</v>
      </c>
      <c r="F4" s="76" t="s">
        <v>479</v>
      </c>
      <c r="G4" s="76" t="s">
        <v>688</v>
      </c>
      <c r="H4" s="75" t="s">
        <v>689</v>
      </c>
    </row>
    <row r="5" spans="1:8">
      <c r="A5" s="301"/>
      <c r="B5" s="302"/>
      <c r="C5" s="303"/>
      <c r="D5" s="303"/>
      <c r="E5" s="304"/>
      <c r="F5" s="304"/>
      <c r="G5" s="304"/>
      <c r="H5" s="305"/>
    </row>
    <row r="6" spans="1:8" ht="13.5" thickBot="1">
      <c r="A6" s="306" t="s">
        <v>350</v>
      </c>
      <c r="B6" s="307"/>
      <c r="C6" s="308" t="s">
        <v>478</v>
      </c>
      <c r="D6" s="308" t="s">
        <v>477</v>
      </c>
      <c r="E6" s="309" t="s">
        <v>308</v>
      </c>
      <c r="F6" s="310" t="s">
        <v>307</v>
      </c>
      <c r="G6" s="310" t="s">
        <v>306</v>
      </c>
      <c r="H6" s="311" t="s">
        <v>305</v>
      </c>
    </row>
    <row r="7" spans="1:8" ht="13.5" thickTop="1">
      <c r="A7" s="312"/>
      <c r="B7" s="313"/>
      <c r="C7" s="314"/>
      <c r="D7" s="314"/>
      <c r="E7" s="315"/>
      <c r="F7" s="315"/>
      <c r="G7" s="316"/>
      <c r="H7" s="316"/>
    </row>
    <row r="8" spans="1:8">
      <c r="A8" s="317"/>
      <c r="B8" s="318"/>
      <c r="C8" s="319"/>
      <c r="D8" s="319"/>
      <c r="E8" s="320"/>
      <c r="F8" s="320"/>
      <c r="G8" s="321"/>
      <c r="H8" s="321"/>
    </row>
    <row r="9" spans="1:8" s="300" customFormat="1" ht="51">
      <c r="A9" s="322">
        <v>1</v>
      </c>
      <c r="B9" s="323" t="s">
        <v>304</v>
      </c>
      <c r="C9" s="324" t="s">
        <v>303</v>
      </c>
      <c r="D9" s="324" t="s">
        <v>40</v>
      </c>
      <c r="E9" s="325"/>
      <c r="F9" s="326"/>
      <c r="G9" s="327"/>
      <c r="H9" s="328"/>
    </row>
    <row r="10" spans="1:8" s="300" customFormat="1">
      <c r="A10" s="329"/>
      <c r="B10" s="330"/>
      <c r="C10" s="324" t="s">
        <v>302</v>
      </c>
      <c r="D10" s="324" t="s">
        <v>301</v>
      </c>
      <c r="E10" s="325" t="s">
        <v>174</v>
      </c>
      <c r="F10" s="326">
        <v>3</v>
      </c>
      <c r="G10" s="327"/>
      <c r="H10" s="328">
        <f>F10*G10</f>
        <v>0</v>
      </c>
    </row>
    <row r="11" spans="1:8" s="300" customFormat="1">
      <c r="A11" s="329"/>
      <c r="B11" s="330"/>
      <c r="C11" s="331"/>
      <c r="D11" s="331"/>
      <c r="E11" s="325"/>
      <c r="F11" s="326"/>
      <c r="G11" s="327"/>
      <c r="H11" s="328"/>
    </row>
    <row r="12" spans="1:8" s="300" customFormat="1" ht="51">
      <c r="A12" s="322">
        <v>2</v>
      </c>
      <c r="B12" s="323" t="s">
        <v>300</v>
      </c>
      <c r="C12" s="324" t="s">
        <v>299</v>
      </c>
      <c r="D12" s="324" t="s">
        <v>298</v>
      </c>
      <c r="E12" s="325"/>
      <c r="F12" s="326"/>
      <c r="G12" s="327"/>
      <c r="H12" s="328"/>
    </row>
    <row r="13" spans="1:8" s="300" customFormat="1">
      <c r="A13" s="329"/>
      <c r="B13" s="330"/>
      <c r="C13" s="324" t="s">
        <v>297</v>
      </c>
      <c r="D13" s="324" t="s">
        <v>295</v>
      </c>
      <c r="E13" s="325" t="s">
        <v>174</v>
      </c>
      <c r="F13" s="326">
        <v>1</v>
      </c>
      <c r="G13" s="327"/>
      <c r="H13" s="328">
        <f>F13*G13</f>
        <v>0</v>
      </c>
    </row>
    <row r="14" spans="1:8" s="300" customFormat="1">
      <c r="A14" s="329"/>
      <c r="B14" s="330"/>
      <c r="C14" s="331"/>
      <c r="D14" s="331"/>
      <c r="E14" s="325"/>
      <c r="F14" s="326"/>
      <c r="G14" s="327"/>
      <c r="H14" s="328"/>
    </row>
    <row r="15" spans="1:8" s="300" customFormat="1" ht="63.75">
      <c r="A15" s="322">
        <v>3</v>
      </c>
      <c r="B15" s="323" t="s">
        <v>296</v>
      </c>
      <c r="C15" s="324" t="s">
        <v>41</v>
      </c>
      <c r="D15" s="324" t="s">
        <v>42</v>
      </c>
      <c r="E15" s="325"/>
      <c r="F15" s="326"/>
      <c r="G15" s="327"/>
      <c r="H15" s="328"/>
    </row>
    <row r="16" spans="1:8" s="300" customFormat="1">
      <c r="A16" s="329"/>
      <c r="B16" s="330"/>
      <c r="C16" s="324" t="s">
        <v>292</v>
      </c>
      <c r="D16" s="324" t="s">
        <v>295</v>
      </c>
      <c r="E16" s="325" t="s">
        <v>174</v>
      </c>
      <c r="F16" s="326">
        <v>4</v>
      </c>
      <c r="G16" s="327"/>
      <c r="H16" s="328">
        <f>F16*G16</f>
        <v>0</v>
      </c>
    </row>
    <row r="17" spans="1:8" s="300" customFormat="1">
      <c r="A17" s="329"/>
      <c r="B17" s="330"/>
      <c r="C17" s="331"/>
      <c r="D17" s="331"/>
      <c r="E17" s="325"/>
      <c r="F17" s="326"/>
      <c r="G17" s="327"/>
      <c r="H17" s="328"/>
    </row>
    <row r="18" spans="1:8" s="300" customFormat="1" ht="38.25">
      <c r="A18" s="322">
        <v>4</v>
      </c>
      <c r="B18" s="323" t="s">
        <v>331</v>
      </c>
      <c r="C18" s="324" t="s">
        <v>43</v>
      </c>
      <c r="D18" s="324" t="s">
        <v>44</v>
      </c>
      <c r="E18" s="325"/>
      <c r="F18" s="326"/>
      <c r="G18" s="327"/>
      <c r="H18" s="328"/>
    </row>
    <row r="19" spans="1:8" s="300" customFormat="1">
      <c r="A19" s="329"/>
      <c r="B19" s="330"/>
      <c r="C19" s="324" t="s">
        <v>294</v>
      </c>
      <c r="D19" s="324" t="s">
        <v>45</v>
      </c>
      <c r="E19" s="325" t="s">
        <v>174</v>
      </c>
      <c r="F19" s="326">
        <v>4</v>
      </c>
      <c r="G19" s="327"/>
      <c r="H19" s="328">
        <f>F19*G19</f>
        <v>0</v>
      </c>
    </row>
    <row r="20" spans="1:8" s="300" customFormat="1">
      <c r="A20" s="329"/>
      <c r="B20" s="330"/>
      <c r="C20" s="331"/>
      <c r="D20" s="331"/>
      <c r="E20" s="325"/>
      <c r="F20" s="326"/>
      <c r="G20" s="327"/>
      <c r="H20" s="328"/>
    </row>
    <row r="21" spans="1:8" s="300" customFormat="1" ht="38.25">
      <c r="A21" s="322">
        <v>5</v>
      </c>
      <c r="B21" s="323" t="s">
        <v>331</v>
      </c>
      <c r="C21" s="324" t="s">
        <v>46</v>
      </c>
      <c r="D21" s="324" t="s">
        <v>47</v>
      </c>
      <c r="E21" s="325"/>
      <c r="F21" s="326"/>
      <c r="G21" s="327"/>
      <c r="H21" s="328"/>
    </row>
    <row r="22" spans="1:8" s="300" customFormat="1">
      <c r="A22" s="329"/>
      <c r="B22" s="330"/>
      <c r="C22" s="324" t="s">
        <v>294</v>
      </c>
      <c r="D22" s="324" t="s">
        <v>45</v>
      </c>
      <c r="E22" s="325" t="s">
        <v>174</v>
      </c>
      <c r="F22" s="326">
        <v>4</v>
      </c>
      <c r="G22" s="327"/>
      <c r="H22" s="328">
        <f>F22*G22</f>
        <v>0</v>
      </c>
    </row>
    <row r="23" spans="1:8" s="300" customFormat="1">
      <c r="A23" s="329"/>
      <c r="B23" s="330"/>
      <c r="C23" s="331"/>
      <c r="D23" s="331"/>
      <c r="E23" s="325"/>
      <c r="F23" s="326"/>
      <c r="G23" s="327"/>
      <c r="H23" s="328"/>
    </row>
    <row r="24" spans="1:8" s="300" customFormat="1" ht="102">
      <c r="A24" s="322">
        <v>6</v>
      </c>
      <c r="B24" s="323" t="s">
        <v>48</v>
      </c>
      <c r="C24" s="324" t="s">
        <v>59</v>
      </c>
      <c r="D24" s="324" t="s">
        <v>60</v>
      </c>
      <c r="E24" s="325"/>
      <c r="F24" s="326"/>
      <c r="G24" s="327"/>
      <c r="H24" s="328"/>
    </row>
    <row r="25" spans="1:8" s="300" customFormat="1">
      <c r="A25" s="329"/>
      <c r="B25" s="330"/>
      <c r="C25" s="324" t="s">
        <v>49</v>
      </c>
      <c r="D25" s="324" t="s">
        <v>50</v>
      </c>
      <c r="E25" s="325" t="s">
        <v>174</v>
      </c>
      <c r="F25" s="326">
        <v>4</v>
      </c>
      <c r="G25" s="327"/>
      <c r="H25" s="328">
        <f>F25*G25</f>
        <v>0</v>
      </c>
    </row>
    <row r="26" spans="1:8" s="300" customFormat="1">
      <c r="A26" s="332"/>
      <c r="B26" s="330"/>
      <c r="C26" s="331"/>
      <c r="D26" s="331"/>
      <c r="E26" s="325"/>
      <c r="F26" s="326"/>
      <c r="G26" s="327"/>
      <c r="H26" s="328"/>
    </row>
    <row r="27" spans="1:8" s="300" customFormat="1" ht="25.5">
      <c r="A27" s="322">
        <v>7</v>
      </c>
      <c r="B27" s="323" t="s">
        <v>293</v>
      </c>
      <c r="C27" s="324" t="s">
        <v>51</v>
      </c>
      <c r="D27" s="324" t="s">
        <v>52</v>
      </c>
      <c r="E27" s="325"/>
      <c r="F27" s="326"/>
      <c r="G27" s="327"/>
      <c r="H27" s="328"/>
    </row>
    <row r="28" spans="1:8" s="300" customFormat="1">
      <c r="A28" s="329"/>
      <c r="B28" s="330"/>
      <c r="C28" s="324" t="s">
        <v>292</v>
      </c>
      <c r="D28" s="324" t="s">
        <v>53</v>
      </c>
      <c r="E28" s="325" t="s">
        <v>174</v>
      </c>
      <c r="F28" s="326">
        <v>4</v>
      </c>
      <c r="G28" s="327"/>
      <c r="H28" s="328">
        <f>F28*G28</f>
        <v>0</v>
      </c>
    </row>
    <row r="29" spans="1:8" s="300" customFormat="1">
      <c r="A29" s="332"/>
      <c r="B29" s="330"/>
      <c r="C29" s="331"/>
      <c r="D29" s="331"/>
      <c r="E29" s="325"/>
      <c r="F29" s="326"/>
      <c r="G29" s="327"/>
      <c r="H29" s="328"/>
    </row>
    <row r="30" spans="1:8" s="300" customFormat="1" ht="51">
      <c r="A30" s="322">
        <v>8</v>
      </c>
      <c r="B30" s="323" t="s">
        <v>291</v>
      </c>
      <c r="C30" s="324" t="s">
        <v>290</v>
      </c>
      <c r="D30" s="324" t="s">
        <v>274</v>
      </c>
      <c r="E30" s="325"/>
      <c r="F30" s="326"/>
      <c r="G30" s="327"/>
      <c r="H30" s="328"/>
    </row>
    <row r="31" spans="1:8" s="300" customFormat="1">
      <c r="A31" s="329"/>
      <c r="B31" s="330"/>
      <c r="C31" s="324" t="s">
        <v>286</v>
      </c>
      <c r="D31" s="324" t="s">
        <v>285</v>
      </c>
      <c r="E31" s="325" t="s">
        <v>284</v>
      </c>
      <c r="F31" s="326">
        <v>4</v>
      </c>
      <c r="G31" s="327"/>
      <c r="H31" s="328">
        <f>F31*G31</f>
        <v>0</v>
      </c>
    </row>
    <row r="32" spans="1:8" s="300" customFormat="1">
      <c r="A32" s="329"/>
      <c r="B32" s="330"/>
      <c r="C32" s="331"/>
      <c r="D32" s="331"/>
      <c r="E32" s="325"/>
      <c r="F32" s="326"/>
      <c r="G32" s="327"/>
      <c r="H32" s="328"/>
    </row>
    <row r="33" spans="1:8" s="300" customFormat="1" ht="76.5">
      <c r="A33" s="322">
        <v>9</v>
      </c>
      <c r="B33" s="323" t="s">
        <v>289</v>
      </c>
      <c r="C33" s="324" t="s">
        <v>288</v>
      </c>
      <c r="D33" s="324" t="s">
        <v>287</v>
      </c>
      <c r="E33" s="325"/>
      <c r="F33" s="326"/>
      <c r="G33" s="327"/>
      <c r="H33" s="328"/>
    </row>
    <row r="34" spans="1:8" s="300" customFormat="1">
      <c r="A34" s="329"/>
      <c r="B34" s="330"/>
      <c r="C34" s="324" t="s">
        <v>286</v>
      </c>
      <c r="D34" s="324" t="s">
        <v>285</v>
      </c>
      <c r="E34" s="325" t="s">
        <v>284</v>
      </c>
      <c r="F34" s="326">
        <v>4</v>
      </c>
      <c r="G34" s="327"/>
      <c r="H34" s="328">
        <f>F34*G34</f>
        <v>0</v>
      </c>
    </row>
    <row r="35" spans="1:8" s="300" customFormat="1">
      <c r="A35" s="329"/>
      <c r="B35" s="330"/>
      <c r="C35" s="331"/>
      <c r="D35" s="331"/>
      <c r="E35" s="325"/>
      <c r="F35" s="326"/>
      <c r="G35" s="327"/>
      <c r="H35" s="328"/>
    </row>
    <row r="36" spans="1:8" s="300" customFormat="1" ht="51">
      <c r="A36" s="322">
        <v>10</v>
      </c>
      <c r="B36" s="323" t="s">
        <v>331</v>
      </c>
      <c r="C36" s="324" t="s">
        <v>283</v>
      </c>
      <c r="D36" s="333" t="s">
        <v>282</v>
      </c>
      <c r="E36" s="325"/>
      <c r="F36" s="326"/>
      <c r="G36" s="74"/>
      <c r="H36" s="328"/>
    </row>
    <row r="37" spans="1:8" s="300" customFormat="1">
      <c r="A37" s="332"/>
      <c r="B37" s="332"/>
      <c r="C37" s="334" t="s">
        <v>275</v>
      </c>
      <c r="D37" s="334" t="s">
        <v>276</v>
      </c>
      <c r="E37" s="325" t="s">
        <v>581</v>
      </c>
      <c r="F37" s="335">
        <v>48</v>
      </c>
      <c r="G37" s="336"/>
      <c r="H37" s="328">
        <f>F37*G37</f>
        <v>0</v>
      </c>
    </row>
    <row r="38" spans="1:8" s="300" customFormat="1">
      <c r="A38" s="332"/>
      <c r="B38" s="332"/>
      <c r="C38" s="324" t="s">
        <v>281</v>
      </c>
      <c r="D38" s="324" t="s">
        <v>281</v>
      </c>
      <c r="E38" s="325"/>
      <c r="F38" s="326"/>
      <c r="G38" s="338"/>
      <c r="H38" s="339"/>
    </row>
    <row r="39" spans="1:8" s="300" customFormat="1">
      <c r="A39" s="332"/>
      <c r="B39" s="332"/>
      <c r="C39" s="324"/>
      <c r="D39" s="324"/>
      <c r="E39" s="325"/>
      <c r="F39" s="326"/>
      <c r="G39" s="337"/>
      <c r="H39" s="339"/>
    </row>
    <row r="40" spans="1:8" s="300" customFormat="1" ht="102">
      <c r="A40" s="322">
        <v>11</v>
      </c>
      <c r="B40" s="340" t="s">
        <v>331</v>
      </c>
      <c r="C40" s="331" t="s">
        <v>54</v>
      </c>
      <c r="D40" s="324" t="s">
        <v>55</v>
      </c>
      <c r="E40" s="325"/>
      <c r="F40" s="341">
        <v>0.5</v>
      </c>
      <c r="G40" s="342"/>
      <c r="H40" s="328">
        <f>F40*G40</f>
        <v>0</v>
      </c>
    </row>
    <row r="41" spans="1:8" s="300" customFormat="1">
      <c r="A41" s="332"/>
      <c r="B41" s="332"/>
      <c r="C41" s="331"/>
      <c r="D41" s="324"/>
      <c r="E41" s="325"/>
      <c r="F41" s="326"/>
      <c r="G41" s="343"/>
      <c r="H41" s="339"/>
    </row>
    <row r="42" spans="1:8" s="300" customFormat="1" ht="38.25">
      <c r="A42" s="322">
        <v>12</v>
      </c>
      <c r="B42" s="340" t="s">
        <v>331</v>
      </c>
      <c r="C42" s="331" t="s">
        <v>333</v>
      </c>
      <c r="D42" s="324" t="s">
        <v>332</v>
      </c>
      <c r="E42" s="344"/>
      <c r="F42" s="344"/>
      <c r="G42" s="344"/>
      <c r="H42" s="344"/>
    </row>
    <row r="43" spans="1:8" s="300" customFormat="1">
      <c r="A43" s="340"/>
      <c r="B43" s="340"/>
      <c r="C43" s="331" t="s">
        <v>329</v>
      </c>
      <c r="D43" s="345" t="s">
        <v>328</v>
      </c>
      <c r="E43" s="325" t="s">
        <v>379</v>
      </c>
      <c r="F43" s="346">
        <v>3.2119643290302049</v>
      </c>
      <c r="G43" s="336"/>
      <c r="H43" s="328">
        <f>F43*G43</f>
        <v>0</v>
      </c>
    </row>
    <row r="44" spans="1:8" s="300" customFormat="1">
      <c r="A44" s="332"/>
      <c r="B44" s="332"/>
      <c r="C44" s="324"/>
      <c r="D44" s="324"/>
      <c r="E44" s="325"/>
      <c r="F44" s="346"/>
      <c r="G44" s="343"/>
      <c r="H44" s="347"/>
    </row>
    <row r="45" spans="1:8" s="300" customFormat="1" ht="63.75">
      <c r="A45" s="322">
        <v>13</v>
      </c>
      <c r="B45" s="340" t="s">
        <v>331</v>
      </c>
      <c r="C45" s="324" t="s">
        <v>330</v>
      </c>
      <c r="D45" s="324" t="s">
        <v>56</v>
      </c>
      <c r="E45" s="344"/>
      <c r="F45" s="348"/>
      <c r="G45" s="344"/>
      <c r="H45" s="344"/>
    </row>
    <row r="46" spans="1:8" s="300" customFormat="1">
      <c r="A46" s="340"/>
      <c r="B46" s="340"/>
      <c r="C46" s="331" t="s">
        <v>329</v>
      </c>
      <c r="D46" s="345" t="s">
        <v>328</v>
      </c>
      <c r="E46" s="325" t="s">
        <v>379</v>
      </c>
      <c r="F46" s="346">
        <v>3.2119643290302049</v>
      </c>
      <c r="G46" s="336"/>
      <c r="H46" s="328">
        <f>F46*G46</f>
        <v>0</v>
      </c>
    </row>
    <row r="47" spans="1:8" s="300" customFormat="1">
      <c r="A47" s="340"/>
      <c r="B47" s="340"/>
      <c r="C47" s="324"/>
      <c r="D47" s="324"/>
      <c r="E47" s="325"/>
      <c r="F47" s="349"/>
      <c r="G47" s="342"/>
      <c r="H47" s="339"/>
    </row>
    <row r="48" spans="1:8" s="300" customFormat="1" ht="38.25">
      <c r="A48" s="322">
        <v>14</v>
      </c>
      <c r="B48" s="323" t="s">
        <v>220</v>
      </c>
      <c r="C48" s="324" t="s">
        <v>61</v>
      </c>
      <c r="D48" s="324" t="s">
        <v>62</v>
      </c>
      <c r="E48" s="325"/>
      <c r="F48" s="326"/>
      <c r="G48" s="327"/>
      <c r="H48" s="328"/>
    </row>
    <row r="49" spans="1:8" s="300" customFormat="1" ht="51">
      <c r="A49" s="322"/>
      <c r="B49" s="323"/>
      <c r="C49" s="324" t="s">
        <v>221</v>
      </c>
      <c r="D49" s="324" t="s">
        <v>222</v>
      </c>
      <c r="E49" s="325"/>
      <c r="F49" s="326"/>
      <c r="G49" s="327"/>
      <c r="H49" s="328"/>
    </row>
    <row r="50" spans="1:8" s="300" customFormat="1">
      <c r="A50" s="329"/>
      <c r="B50" s="330"/>
      <c r="C50" s="324" t="s">
        <v>223</v>
      </c>
      <c r="D50" s="324" t="s">
        <v>224</v>
      </c>
      <c r="E50" s="325" t="s">
        <v>284</v>
      </c>
      <c r="F50" s="326">
        <v>8</v>
      </c>
      <c r="G50" s="327"/>
      <c r="H50" s="328">
        <f>F50*G50</f>
        <v>0</v>
      </c>
    </row>
    <row r="51" spans="1:8" s="300" customFormat="1">
      <c r="A51" s="329"/>
      <c r="B51" s="330"/>
      <c r="C51" s="324"/>
      <c r="D51" s="324"/>
      <c r="E51" s="325"/>
      <c r="F51" s="326"/>
      <c r="G51" s="327"/>
      <c r="H51" s="328"/>
    </row>
    <row r="52" spans="1:8" s="300" customFormat="1" ht="63.75">
      <c r="A52" s="322">
        <v>15</v>
      </c>
      <c r="B52" s="323" t="s">
        <v>220</v>
      </c>
      <c r="C52" s="324" t="s">
        <v>225</v>
      </c>
      <c r="D52" s="324" t="s">
        <v>226</v>
      </c>
      <c r="E52" s="325"/>
      <c r="F52" s="326"/>
      <c r="G52" s="327"/>
      <c r="H52" s="328"/>
    </row>
    <row r="53" spans="1:8" s="300" customFormat="1">
      <c r="A53" s="322"/>
      <c r="B53" s="323"/>
      <c r="C53" s="324" t="s">
        <v>227</v>
      </c>
      <c r="D53" s="324" t="s">
        <v>228</v>
      </c>
      <c r="E53" s="325"/>
      <c r="F53" s="326"/>
      <c r="G53" s="327"/>
      <c r="H53" s="328"/>
    </row>
    <row r="54" spans="1:8" s="300" customFormat="1">
      <c r="A54" s="322"/>
      <c r="B54" s="323"/>
      <c r="C54" s="324" t="s">
        <v>229</v>
      </c>
      <c r="D54" s="324" t="s">
        <v>230</v>
      </c>
      <c r="E54" s="325"/>
      <c r="F54" s="326"/>
      <c r="G54" s="327"/>
      <c r="H54" s="328"/>
    </row>
    <row r="55" spans="1:8" s="300" customFormat="1">
      <c r="A55" s="329"/>
      <c r="B55" s="330"/>
      <c r="C55" s="324" t="s">
        <v>231</v>
      </c>
      <c r="D55" s="324" t="s">
        <v>232</v>
      </c>
      <c r="E55" s="325" t="s">
        <v>284</v>
      </c>
      <c r="F55" s="326">
        <v>4</v>
      </c>
      <c r="G55" s="327"/>
      <c r="H55" s="328">
        <f>F55*G55</f>
        <v>0</v>
      </c>
    </row>
    <row r="56" spans="1:8" s="300" customFormat="1">
      <c r="A56" s="329"/>
      <c r="B56" s="330"/>
      <c r="C56" s="324"/>
      <c r="D56" s="324"/>
      <c r="E56" s="325"/>
      <c r="F56" s="326"/>
      <c r="G56" s="327"/>
      <c r="H56" s="328"/>
    </row>
    <row r="57" spans="1:8" s="300" customFormat="1">
      <c r="A57" s="322">
        <v>16</v>
      </c>
      <c r="B57" s="330" t="s">
        <v>57</v>
      </c>
      <c r="C57" s="350" t="s">
        <v>327</v>
      </c>
      <c r="D57" s="350" t="s">
        <v>326</v>
      </c>
      <c r="E57" s="325"/>
      <c r="F57" s="326"/>
      <c r="G57" s="327"/>
      <c r="H57" s="328"/>
    </row>
    <row r="58" spans="1:8" s="300" customFormat="1" ht="16.5">
      <c r="A58" s="332"/>
      <c r="B58" s="330"/>
      <c r="C58" s="351" t="s">
        <v>571</v>
      </c>
      <c r="D58" s="352" t="s">
        <v>570</v>
      </c>
      <c r="E58" s="325" t="s">
        <v>569</v>
      </c>
      <c r="F58" s="326">
        <v>1</v>
      </c>
      <c r="G58" s="327"/>
      <c r="H58" s="328">
        <f>F58*G58</f>
        <v>0</v>
      </c>
    </row>
    <row r="59" spans="1:8" s="300" customFormat="1" ht="16.5">
      <c r="A59" s="332"/>
      <c r="B59" s="330"/>
      <c r="C59" s="351"/>
      <c r="D59" s="352"/>
      <c r="E59" s="325"/>
      <c r="F59" s="326"/>
      <c r="G59" s="327"/>
      <c r="H59" s="339"/>
    </row>
    <row r="60" spans="1:8" s="300" customFormat="1">
      <c r="A60" s="332"/>
      <c r="B60" s="330"/>
      <c r="C60" s="331"/>
      <c r="D60" s="331"/>
      <c r="E60" s="325"/>
      <c r="F60" s="326"/>
      <c r="G60" s="327"/>
      <c r="H60" s="339"/>
    </row>
    <row r="61" spans="1:8" s="300" customFormat="1" ht="13.5" thickBot="1">
      <c r="A61" s="353" t="s">
        <v>350</v>
      </c>
      <c r="B61" s="354"/>
      <c r="C61" s="355" t="s">
        <v>568</v>
      </c>
      <c r="D61" s="355" t="s">
        <v>58</v>
      </c>
      <c r="E61" s="356"/>
      <c r="F61" s="356"/>
      <c r="G61" s="356"/>
      <c r="H61" s="357">
        <f>SUM(H9:H60)</f>
        <v>0</v>
      </c>
    </row>
    <row r="62" spans="1:8" ht="13.5" thickTop="1"/>
  </sheetData>
  <mergeCells count="2">
    <mergeCell ref="A2:H2"/>
    <mergeCell ref="A3:H3"/>
  </mergeCells>
  <phoneticPr fontId="21" type="noConversion"/>
  <pageMargins left="0.23622047244094491" right="0.23622047244094491" top="0.74803149606299213" bottom="0.74803149606299213" header="0.31496062992125984" footer="0.31496062992125984"/>
  <pageSetup paperSize="9" scale="7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12"/>
  <sheetViews>
    <sheetView showZeros="0" view="pageBreakPreview" zoomScaleSheetLayoutView="100" workbookViewId="0">
      <selection activeCell="G15" sqref="G15"/>
    </sheetView>
  </sheetViews>
  <sheetFormatPr defaultColWidth="8.85546875" defaultRowHeight="15"/>
  <cols>
    <col min="1" max="1" width="7.28515625" style="3" customWidth="1"/>
    <col min="2" max="2" width="31" style="3" customWidth="1"/>
    <col min="3" max="3" width="17.42578125" style="3" customWidth="1"/>
    <col min="4" max="4" width="19.5703125" style="3" customWidth="1"/>
    <col min="5" max="5" width="9.5703125" style="3" bestFit="1" customWidth="1"/>
    <col min="6" max="6" width="13.85546875" style="3" customWidth="1"/>
    <col min="7" max="7" width="14.85546875" style="3" customWidth="1"/>
    <col min="8" max="16384" width="8.85546875" style="3"/>
  </cols>
  <sheetData>
    <row r="1" spans="1:7" ht="48.75" customHeight="1"/>
    <row r="2" spans="1:7" ht="105" customHeight="1"/>
    <row r="3" spans="1:7">
      <c r="A3" s="567" t="s">
        <v>352</v>
      </c>
      <c r="B3" s="568"/>
      <c r="C3" s="568"/>
      <c r="D3" s="568"/>
      <c r="E3" s="568"/>
      <c r="F3" s="569"/>
    </row>
    <row r="4" spans="1:7">
      <c r="A4" s="567"/>
      <c r="B4" s="568"/>
      <c r="C4" s="568"/>
      <c r="D4" s="568"/>
      <c r="E4" s="568"/>
      <c r="F4" s="569"/>
    </row>
    <row r="5" spans="1:7" ht="17.25" customHeight="1">
      <c r="A5" s="389" t="s">
        <v>521</v>
      </c>
      <c r="B5" s="390" t="s">
        <v>522</v>
      </c>
      <c r="C5" s="391"/>
      <c r="D5" s="392"/>
      <c r="E5" s="384"/>
      <c r="F5" s="385"/>
      <c r="G5" s="388">
        <f>'A.Archutectural Works'!G73:H73</f>
        <v>0</v>
      </c>
    </row>
    <row r="6" spans="1:7">
      <c r="A6" s="389" t="s">
        <v>343</v>
      </c>
      <c r="B6" s="574" t="s">
        <v>355</v>
      </c>
      <c r="C6" s="575"/>
      <c r="D6" s="576"/>
      <c r="E6" s="384"/>
      <c r="F6" s="385"/>
      <c r="G6" s="388">
        <f>'C.Civil Works'!G54:H54</f>
        <v>0</v>
      </c>
    </row>
    <row r="7" spans="1:7">
      <c r="A7" s="389" t="s">
        <v>353</v>
      </c>
      <c r="B7" s="574" t="s">
        <v>359</v>
      </c>
      <c r="C7" s="575"/>
      <c r="D7" s="576"/>
      <c r="E7" s="384"/>
      <c r="F7" s="385"/>
      <c r="G7" s="388">
        <f>'P.Plumbing Works'!I75</f>
        <v>0</v>
      </c>
    </row>
    <row r="8" spans="1:7">
      <c r="A8" s="389" t="s">
        <v>351</v>
      </c>
      <c r="B8" s="574" t="s">
        <v>358</v>
      </c>
      <c r="C8" s="575"/>
      <c r="D8" s="576"/>
      <c r="E8" s="384"/>
      <c r="F8" s="385"/>
      <c r="G8" s="388">
        <f>'E.Electrical Works'!G93:H93</f>
        <v>0</v>
      </c>
    </row>
    <row r="9" spans="1:7">
      <c r="A9" s="389" t="s">
        <v>350</v>
      </c>
      <c r="B9" s="574" t="s">
        <v>356</v>
      </c>
      <c r="C9" s="575"/>
      <c r="D9" s="576"/>
      <c r="E9" s="384"/>
      <c r="F9" s="385"/>
      <c r="G9" s="388">
        <f>'M. Mechanical Works'!H61</f>
        <v>0</v>
      </c>
    </row>
    <row r="10" spans="1:7">
      <c r="A10" s="389" t="s">
        <v>354</v>
      </c>
      <c r="B10" s="574" t="s">
        <v>357</v>
      </c>
      <c r="C10" s="575"/>
      <c r="D10" s="576"/>
      <c r="E10" s="384"/>
      <c r="F10" s="385"/>
      <c r="G10" s="388">
        <f>EL.Elevator!G18</f>
        <v>0</v>
      </c>
    </row>
    <row r="11" spans="1:7">
      <c r="A11" s="393"/>
      <c r="B11" s="573" t="s">
        <v>360</v>
      </c>
      <c r="C11" s="571"/>
      <c r="D11" s="572"/>
      <c r="E11" s="573"/>
      <c r="F11" s="572"/>
      <c r="G11" s="388">
        <f>SUM(G5:G10)</f>
        <v>0</v>
      </c>
    </row>
    <row r="12" spans="1:7">
      <c r="A12" s="393"/>
      <c r="B12" s="570"/>
      <c r="C12" s="571"/>
      <c r="D12" s="572"/>
      <c r="E12" s="577"/>
      <c r="F12" s="578"/>
    </row>
  </sheetData>
  <mergeCells count="11">
    <mergeCell ref="A4:F4"/>
    <mergeCell ref="A3:F3"/>
    <mergeCell ref="B12:D12"/>
    <mergeCell ref="B11:D11"/>
    <mergeCell ref="B6:D6"/>
    <mergeCell ref="B8:D8"/>
    <mergeCell ref="B9:D9"/>
    <mergeCell ref="B10:D10"/>
    <mergeCell ref="B7:D7"/>
    <mergeCell ref="E12:F12"/>
    <mergeCell ref="E11:F11"/>
  </mergeCells>
  <phoneticPr fontId="21" type="noConversion"/>
  <pageMargins left="0.98425196850393704" right="0.59055118110236227" top="0.74803149606299213" bottom="0.74803149606299213" header="0.31496062992125984" footer="0.31496062992125984"/>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Cover</vt:lpstr>
      <vt:lpstr>A.Archutectural Works</vt:lpstr>
      <vt:lpstr>C.Civil Works</vt:lpstr>
      <vt:lpstr>E.Electrical Works</vt:lpstr>
      <vt:lpstr>P.Plumbing Works</vt:lpstr>
      <vt:lpstr>EL.Elevator</vt:lpstr>
      <vt:lpstr>M. Mechanical Works</vt:lpstr>
      <vt:lpstr>Summary</vt:lpstr>
      <vt:lpstr>'A.Archutectural Works'!Print_Area</vt:lpstr>
      <vt:lpstr>'C.Civil Works'!Print_Area</vt:lpstr>
      <vt:lpstr>Cover!Print_Area</vt:lpstr>
      <vt:lpstr>'E.Electrical Works'!Print_Area</vt:lpstr>
      <vt:lpstr>EL.Elevator!Print_Area</vt:lpstr>
      <vt:lpstr>'M. Mechanical Works'!Print_Area</vt:lpstr>
      <vt:lpstr>'P.Plumbing Works'!Print_Area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Jovan Dzeletovic</dc:creator>
  <cp:lastModifiedBy>Rankovic, Ivan</cp:lastModifiedBy>
  <cp:lastPrinted>2020-01-19T07:23:04Z</cp:lastPrinted>
  <dcterms:created xsi:type="dcterms:W3CDTF">2009-07-06T09:15:33Z</dcterms:created>
  <dcterms:modified xsi:type="dcterms:W3CDTF">2020-04-15T11:33:55Z</dcterms:modified>
</cp:coreProperties>
</file>