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irankovic\Desktop\Predmer\"/>
    </mc:Choice>
  </mc:AlternateContent>
  <xr:revisionPtr revIDLastSave="0" documentId="13_ncr:1_{2946083B-B533-43B5-ABE1-2072DB1CA896}" xr6:coauthVersionLast="44" xr6:coauthVersionMax="44" xr10:uidLastSave="{00000000-0000-0000-0000-000000000000}"/>
  <bookViews>
    <workbookView xWindow="390" yWindow="255" windowWidth="16755" windowHeight="14745" firstSheet="4" activeTab="7" xr2:uid="{00000000-000D-0000-FFFF-FFFF00000000}"/>
  </bookViews>
  <sheets>
    <sheet name="Cover" sheetId="11" r:id="rId1"/>
    <sheet name="A.Archutectural Works" sheetId="9" r:id="rId2"/>
    <sheet name="C.Civil Works" sheetId="12" r:id="rId3"/>
    <sheet name="E.Electrical Works" sheetId="13" r:id="rId4"/>
    <sheet name="P.Plumbing Works" sheetId="14" r:id="rId5"/>
    <sheet name="EL.Elevator" sheetId="15" r:id="rId6"/>
    <sheet name="M. Mechanical Works" sheetId="16" r:id="rId7"/>
    <sheet name="Summary" sheetId="7" r:id="rId8"/>
  </sheets>
  <definedNames>
    <definedName name="aquatherm">#REF!</definedName>
    <definedName name="Bakar">#REF!</definedName>
    <definedName name="cevi_celik">#REF!</definedName>
    <definedName name="euro" localSheetId="6">'M. Mechanical Works'!#REF!</definedName>
    <definedName name="euro">#REF!</definedName>
    <definedName name="_xlnm.Print_Area" localSheetId="1">'A.Archutectural Works'!$A$1:$H$90</definedName>
    <definedName name="_xlnm.Print_Area" localSheetId="2">'C.Civil Works'!$A$1:$H$66</definedName>
    <definedName name="_xlnm.Print_Area" localSheetId="0">Cover!$A$1:$I$41</definedName>
    <definedName name="_xlnm.Print_Area" localSheetId="3">'E.Electrical Works'!$A$1:$H$90</definedName>
    <definedName name="_xlnm.Print_Area" localSheetId="5">EL.Elevator!$A$1:$H$19</definedName>
    <definedName name="_xlnm.Print_Area" localSheetId="6">'M. Mechanical Works'!$A$1:$H$53</definedName>
    <definedName name="_xlnm.Print_Area" localSheetId="4">'P.Plumbing Works'!$B$1:$K$78</definedName>
    <definedName name="_xlnm.Print_Area" localSheetId="7">Summary!$A$1:$F$12</definedName>
    <definedName name="zaradaL3">#REF!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3" i="15" l="1"/>
  <c r="G18" i="15" s="1"/>
  <c r="E11" i="7" s="1"/>
  <c r="H50" i="16" l="1"/>
  <c r="H47" i="16"/>
  <c r="H44" i="16"/>
  <c r="H41" i="16"/>
  <c r="H38" i="16"/>
  <c r="H37" i="16"/>
  <c r="H34" i="16"/>
  <c r="H31" i="16"/>
  <c r="H28" i="16"/>
  <c r="H25" i="16"/>
  <c r="H22" i="16"/>
  <c r="H19" i="16"/>
  <c r="H16" i="16"/>
  <c r="H13" i="16"/>
  <c r="H10" i="16"/>
  <c r="H13" i="9"/>
  <c r="H52" i="9"/>
  <c r="H38" i="9"/>
  <c r="H71" i="9"/>
  <c r="H22" i="9"/>
  <c r="H7" i="9"/>
  <c r="H7" i="12"/>
  <c r="H8" i="12"/>
  <c r="H9" i="12"/>
  <c r="H10" i="12"/>
  <c r="H14" i="12"/>
  <c r="H15" i="12"/>
  <c r="H16" i="12"/>
  <c r="H17" i="12"/>
  <c r="H18" i="12"/>
  <c r="H19" i="12"/>
  <c r="H20" i="12"/>
  <c r="F21" i="12"/>
  <c r="H21" i="12" s="1"/>
  <c r="H22" i="12"/>
  <c r="H23" i="12"/>
  <c r="F24" i="12"/>
  <c r="H24" i="12"/>
  <c r="H28" i="12"/>
  <c r="H29" i="12"/>
  <c r="H30" i="12"/>
  <c r="H31" i="12"/>
  <c r="H32" i="12"/>
  <c r="H33" i="12"/>
  <c r="H34" i="12"/>
  <c r="H35" i="12"/>
  <c r="H36" i="12"/>
  <c r="H37" i="12"/>
  <c r="H38" i="12"/>
  <c r="H39" i="12"/>
  <c r="H40" i="12"/>
  <c r="H41" i="12"/>
  <c r="H42" i="12"/>
  <c r="H43" i="12"/>
  <c r="H47" i="12"/>
  <c r="H48" i="12" s="1"/>
  <c r="G62" i="12" s="1"/>
  <c r="H51" i="12"/>
  <c r="H52" i="12" s="1"/>
  <c r="G63" i="12" s="1"/>
  <c r="C63" i="12"/>
  <c r="C62" i="12"/>
  <c r="C61" i="12"/>
  <c r="C60" i="12"/>
  <c r="C59" i="12"/>
  <c r="K7" i="14"/>
  <c r="H8" i="14" s="1"/>
  <c r="H71" i="14" s="1"/>
  <c r="K14" i="14"/>
  <c r="K15" i="14"/>
  <c r="K17" i="14"/>
  <c r="K18" i="14"/>
  <c r="K20" i="14"/>
  <c r="K21" i="14"/>
  <c r="K28" i="14"/>
  <c r="K29" i="14"/>
  <c r="K30" i="14"/>
  <c r="K31" i="14"/>
  <c r="K32" i="14"/>
  <c r="K34" i="14"/>
  <c r="K36" i="14"/>
  <c r="K37" i="14"/>
  <c r="K42" i="14"/>
  <c r="K43" i="14"/>
  <c r="K45" i="14"/>
  <c r="K46" i="14"/>
  <c r="K47" i="14"/>
  <c r="K48" i="14"/>
  <c r="K49" i="14"/>
  <c r="K50" i="14"/>
  <c r="K52" i="14"/>
  <c r="K56" i="14"/>
  <c r="H57" i="14" s="1"/>
  <c r="H75" i="14" s="1"/>
  <c r="I62" i="14"/>
  <c r="I63" i="14" s="1"/>
  <c r="K63" i="14" s="1"/>
  <c r="K62" i="14"/>
  <c r="H65" i="14" s="1"/>
  <c r="H76" i="14" s="1"/>
  <c r="I64" i="14"/>
  <c r="K64" i="14"/>
  <c r="H56" i="9"/>
  <c r="H57" i="9"/>
  <c r="H58" i="9"/>
  <c r="H59" i="9"/>
  <c r="H60" i="9"/>
  <c r="H61" i="9"/>
  <c r="H62" i="9"/>
  <c r="H63" i="9"/>
  <c r="H64" i="9"/>
  <c r="H65" i="9"/>
  <c r="H66" i="9"/>
  <c r="H67" i="9"/>
  <c r="H68" i="9"/>
  <c r="H69" i="9"/>
  <c r="H70" i="9"/>
  <c r="H72" i="9"/>
  <c r="H74" i="9"/>
  <c r="H43" i="9"/>
  <c r="H44" i="9"/>
  <c r="H45" i="9"/>
  <c r="H46" i="9"/>
  <c r="H47" i="9"/>
  <c r="H48" i="9"/>
  <c r="H49" i="9"/>
  <c r="H50" i="9"/>
  <c r="H51" i="9"/>
  <c r="H53" i="9"/>
  <c r="H39" i="9"/>
  <c r="H40" i="9"/>
  <c r="H19" i="9"/>
  <c r="H20" i="9"/>
  <c r="H21" i="9"/>
  <c r="H23" i="9"/>
  <c r="H24" i="9"/>
  <c r="H25" i="9"/>
  <c r="H26" i="9"/>
  <c r="H27" i="9"/>
  <c r="H28" i="9"/>
  <c r="H29" i="9"/>
  <c r="H30" i="9"/>
  <c r="H31" i="9"/>
  <c r="H32" i="9"/>
  <c r="H33" i="9"/>
  <c r="H34" i="9"/>
  <c r="H35" i="9"/>
  <c r="H36" i="9"/>
  <c r="H37" i="9"/>
  <c r="H8" i="9"/>
  <c r="H9" i="9"/>
  <c r="H10" i="9"/>
  <c r="H11" i="9"/>
  <c r="H12" i="9"/>
  <c r="H14" i="9"/>
  <c r="H15" i="9"/>
  <c r="H16" i="9"/>
  <c r="C87" i="9"/>
  <c r="C86" i="9"/>
  <c r="C85" i="9"/>
  <c r="C84" i="9"/>
  <c r="H77" i="9"/>
  <c r="H78" i="9"/>
  <c r="H79" i="9"/>
  <c r="H80" i="9"/>
  <c r="H83" i="9"/>
  <c r="C88" i="9"/>
  <c r="H13" i="13"/>
  <c r="H16" i="13"/>
  <c r="H18" i="13"/>
  <c r="H21" i="13"/>
  <c r="H23" i="13"/>
  <c r="H25" i="13"/>
  <c r="H27" i="13"/>
  <c r="H29" i="13"/>
  <c r="H31" i="13"/>
  <c r="H33" i="13"/>
  <c r="H35" i="13"/>
  <c r="H37" i="13"/>
  <c r="H40" i="13"/>
  <c r="H50" i="13"/>
  <c r="H53" i="13"/>
  <c r="H54" i="13"/>
  <c r="H56" i="13"/>
  <c r="H58" i="13"/>
  <c r="H60" i="13"/>
  <c r="H62" i="13"/>
  <c r="H64" i="13"/>
  <c r="H66" i="13"/>
  <c r="H68" i="13"/>
  <c r="H70" i="13"/>
  <c r="H72" i="13"/>
  <c r="H74" i="13"/>
  <c r="H77" i="13"/>
  <c r="I42" i="12"/>
  <c r="G86" i="9"/>
  <c r="H53" i="16" l="1"/>
  <c r="E10" i="7" s="1"/>
  <c r="H53" i="14"/>
  <c r="H74" i="14" s="1"/>
  <c r="H38" i="14"/>
  <c r="H73" i="14" s="1"/>
  <c r="H22" i="14"/>
  <c r="H72" i="14" s="1"/>
  <c r="I78" i="14"/>
  <c r="E8" i="7" s="1"/>
  <c r="H79" i="13"/>
  <c r="G84" i="13" s="1"/>
  <c r="H42" i="13"/>
  <c r="G83" i="13" s="1"/>
  <c r="H44" i="12"/>
  <c r="G61" i="12" s="1"/>
  <c r="H25" i="12"/>
  <c r="G60" i="12" s="1"/>
  <c r="H11" i="12"/>
  <c r="G59" i="12" s="1"/>
  <c r="H64" i="12" s="1"/>
  <c r="E7" i="7" s="1"/>
  <c r="G88" i="9"/>
  <c r="G87" i="9"/>
  <c r="G85" i="9"/>
  <c r="G84" i="9"/>
  <c r="H89" i="9" s="1"/>
  <c r="E6" i="7" s="1"/>
  <c r="H85" i="13" l="1"/>
  <c r="E9" i="7" s="1"/>
  <c r="E12" i="7" s="1"/>
</calcChain>
</file>

<file path=xl/sharedStrings.xml><?xml version="1.0" encoding="utf-8"?>
<sst xmlns="http://schemas.openxmlformats.org/spreadsheetml/2006/main" count="1022" uniqueCount="743">
  <si>
    <t>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t>
  </si>
  <si>
    <t>Све следеће позиције обухватају: сав употребљени материјал са растуром, припремно завршни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</si>
  <si>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4.4.1.</t>
  </si>
  <si>
    <t>Procurement, transport and installation of wastewater PPHT pipes including all necessary fittings, supports and protection.
Calculation per m of length of installed sewerage network.</t>
  </si>
  <si>
    <t>Набавка, траснпорт и монтажа ППХТ канализационих цеви укључујући све неопходне фазонске комаде, ослонце и заштиту. 
Обрачун по метру дужном монтиране канализационе мреже.</t>
  </si>
  <si>
    <t>4.4.2.</t>
  </si>
  <si>
    <t xml:space="preserve">Purchase, transport and installation of floor drains. </t>
  </si>
  <si>
    <t xml:space="preserve">Набавка, транспорт и монтажа подног сливника. 
</t>
  </si>
  <si>
    <t>4.4.4.</t>
  </si>
  <si>
    <t>4.4.6.</t>
  </si>
  <si>
    <t>4.5.3.</t>
  </si>
  <si>
    <t xml:space="preserve"> Purchase, transfer and installation of a complete toilet for people with special needs. Calculation per set.</t>
  </si>
  <si>
    <t>Набавка, пренос и монтажа комплетног WЦ-а за особе с посебним потребама.
Обрачун по комплету.</t>
  </si>
  <si>
    <t>4.5.4.</t>
  </si>
  <si>
    <t>Purchase, transfer and installation of a complete washbasin for people with special needs.
Calculation per set.</t>
  </si>
  <si>
    <t>Набавка, пренос и монтажа комплетног умиваоника за особе с посебним потребама.
Обрачун по комплету.</t>
  </si>
  <si>
    <t>4.5.5.</t>
  </si>
  <si>
    <t>4.3.6.</t>
  </si>
  <si>
    <t>4.3.4.</t>
  </si>
  <si>
    <t>4.3.5.</t>
  </si>
  <si>
    <t>4.4.3.</t>
  </si>
  <si>
    <t>Connecting a new installation to an existing water supply system.</t>
  </si>
  <si>
    <t>Connecting a new installation to an existing sewerage system.</t>
  </si>
  <si>
    <t xml:space="preserve">Combined excavation (40% by hand and 60% mechanical) of a layer of soil III category for the construction of new anex and elevator  disposal within the site yard. </t>
  </si>
  <si>
    <t xml:space="preserve">Комбиновани ископ (40% ручно, 60% машински) слоја земље III категорије за темељну конструкцију новог анекса и лифта   са одлагањем у кругу градилишта. </t>
  </si>
  <si>
    <t xml:space="preserve">Combined excavation (40% by hand and 60% mechanical) of a layer of soil III category for the construction of new toalet anex disposal within the site yard. </t>
  </si>
  <si>
    <t xml:space="preserve">Комбиновани ископ (40% ручно, 60% машински) слоја земље III категорије за темељну конструкцију новог анекса тоалета са одлагањем у кругу градилишта. </t>
  </si>
  <si>
    <t>Procurement, transportation, spreading in layers, compacting and fine leveling of gravel under the elevator foundation and anex strip foundations.</t>
  </si>
  <si>
    <t>Набавка, транспорт и насипање са набијањем шљунковитог материјала испод темељне плоче лифта и тракастог темеља анекса.</t>
  </si>
  <si>
    <t xml:space="preserve">Procurement, transportation, spreading in layers, compacting and fine leveling of gravel under the anex flor slab. </t>
  </si>
  <si>
    <t>Набавка, транспорт и насипање са набијањем шљунковитог материјала испод темељне подне плоче анекса.</t>
  </si>
  <si>
    <t>Procurement, transportation, spreading in layers, compacting and fine leveling of gravel under toalet anex strip foundations .  .</t>
  </si>
  <si>
    <t>Набавка, транспорт и насипање са набијањем шљунковитог материјала испод тракастих темеља тоалета анекса.</t>
  </si>
  <si>
    <t xml:space="preserve">Procurement, transportation, spreading in layers, compacting and fine leveling of gravel under strip foundations of toalet anex .  </t>
  </si>
  <si>
    <t>Набавка, транспорт и насипање са набијањем шљунковитог материјала испод тракастих темеља тоалета анекса</t>
  </si>
  <si>
    <t xml:space="preserve">Procurement, transportation, spreading in layers, compacting and fine leveling of gravel under annex flor slab.  </t>
  </si>
  <si>
    <t>Набавка, транспорт и насипање са набијањем шљунковитог материјала испод подне плоче анекса у атријуму.</t>
  </si>
  <si>
    <t xml:space="preserve">Procurement, transportation, spreading in layers, compacting and fine leveling of gravel under plateau. </t>
  </si>
  <si>
    <t>Набавка, транспорт и насипање са набијањем шљунковитог материјала испод платоа.</t>
  </si>
  <si>
    <t>Site transportation, backfilling, spreading and compacting soil around the elevator and anex foundation .</t>
  </si>
  <si>
    <t xml:space="preserve">Насипање са набијањем и нивелацијом тла око темеља анекса и зидова лифта </t>
  </si>
  <si>
    <t>Site transportation, backfilling, spreading and compacting soil around the toalet anex foundations construction.</t>
  </si>
  <si>
    <t>Насипање са набијањем и нивелацијом тла око темеља анекса тоалета.</t>
  </si>
  <si>
    <t xml:space="preserve">Утовар, транспорт и истовар вишка земље из ископа на депонију удаљену до 10км или неко друго место које одреди Инвеститор. </t>
  </si>
  <si>
    <t xml:space="preserve"> Loading, transport and unloading of excess soil from excavation at the stock pile within 10km distance to the landfill or any other place allowed by law determined by the Investor  within 10km                             </t>
  </si>
  <si>
    <t xml:space="preserve">Procurement of material, transportation and concreting of a lean concrete layer, concrete C12/15, layer thickness 1.5 m, under elevator and anex strip foundation. </t>
  </si>
  <si>
    <t>Набавка материјала, транспорт и бетонирање тампон слоја бетона испод темељне конструкције лифта и тракастих темеља анекса C12/15, д=1.5 м.</t>
  </si>
  <si>
    <t>Набавка материјала, транспорт и бетонирање тампон слоја бетона испод подне плоче анекса C12/15, д=5 цм.</t>
  </si>
  <si>
    <t xml:space="preserve">Procurement of material, transportation and concreting of a lean concrete layer under annex flor slab, concrete C12/15, layer thickness 5 cm.
</t>
  </si>
  <si>
    <t xml:space="preserve">Procurement of material, transportation and concreting of a lean concrete layer, concrete C12/15,, layer thickness 5 cm. toalet anex strip foundation.
</t>
  </si>
  <si>
    <t>Набавка материјала, транспорт и бетонирање тампон слоја бетона испод  тракастих темеља тоалета анекса C12/15, д=5 цм.</t>
  </si>
  <si>
    <t xml:space="preserve">Procurement of material, transportation and concreting of a lean concrete layer under toalet annex flor slab, concrete C12/15, layer thickness 5 cm, under elevator foundation. </t>
  </si>
  <si>
    <t>Набавка материјала, транспорт и бетонирање тампон слоја бетона испод подне плоче тоалета анекса C12/15, д=5 цм,</t>
  </si>
  <si>
    <t xml:space="preserve">Procurement of material, transportation and concreting of reinforced concrete elevator foundation shaft, concrete C25/30 or exposure factor XF1, XC4, waterproof class V-II  </t>
  </si>
  <si>
    <t xml:space="preserve">Набавка материјала, транспорт и бетонирање АБ лифтовског темељног шахта,  бетоном C25/30 за класу изложености XF1, XC4, класе водоотпорности V-II </t>
  </si>
  <si>
    <t>Набавка материјала, транспорт и бетонирање АБ конструкције лифта,  бетоном C25/30 за класу изложености XF1, XC4.</t>
  </si>
  <si>
    <t>Procurement of material, transportation and concreting of reinforced concrete elevator construction, concrete C25/30 or exposure factor XF1, XC4.</t>
  </si>
  <si>
    <t>Procurement of material, transportation and concreting of reinforced concrete elevator cover slab, concrete C25/30 or exposure factor XF1, XC4.</t>
  </si>
  <si>
    <t>Набавка материјала, транспорт и бетонирање АБ покривне плоче лифта,  бетоном C25/30 за класу изложености XF1, XC4.</t>
  </si>
  <si>
    <t>Procurement of material, transportation and concreting of reinforced concrete strip foundation of annex , concrete C25/30 or exposure factor XF1, XC4</t>
  </si>
  <si>
    <t>Набавка материјала, транспорт и бетонирање АБ тракастог темеља анекса,  бетоном C25/30 за класу изложености XF1, XC4</t>
  </si>
  <si>
    <t xml:space="preserve">Procurement of material, transportation and concreting of reinforced floor slab of annex with acces ramp and two steps, concrete C25/30 or exposure factor XF1, XC4  </t>
  </si>
  <si>
    <t xml:space="preserve">Набавка материјала, транспорт и бетонирање АБ подне плоче анекса са приступном рампом и два степеника,  бетоном C25/30 за класу изложености XF1, XC4 </t>
  </si>
  <si>
    <t>Procurement of material, transportation and concreting of reinforced concrete construction of annex, concrete C25/30 or exposure factor XF1, XC4.</t>
  </si>
  <si>
    <t>Набавка материјала, транспорт и бетонирање АБ конструкције анекса,  бетоном C25/30 за класу изложености XF1, XC4.</t>
  </si>
  <si>
    <t>Procurement of material, transportation and concreting of reinforced concrete cover slab of annex, concrete C25/30 or exposure factor XF1, XC4.</t>
  </si>
  <si>
    <t>Набавка материјала, транспорт и бетонирање АБ кровне плоче анекса ,  бетоном C25/30 за класу изложености XF1, XC4.</t>
  </si>
  <si>
    <t>Procurement of material, transportation and concreting of reinforced  of toilet annex , concrete C25/30 or exposure factor XF1, XC4.</t>
  </si>
  <si>
    <t>Набавка материјала, транспорт и бетонирање АБ тракастог темеља тоалета анекса,  бетоном C25/30 за класу изложености XF1, XC4.</t>
  </si>
  <si>
    <t>Procurement of material, transportation and concreting of reinforced floor slab of toilet annex, concrete C25/30 or exposure factor XF1, XC4.</t>
  </si>
  <si>
    <t>Набавка материјала, транспорт и бетонирање АБ подне плоче тоалета анекса,  бетоном C25/30 за класу изложености XF1, XC4.</t>
  </si>
  <si>
    <t>Procurement of material, transportation and concreting of reinforced concrete construction of toilet annex, concrete C25/30 or exposure factor XF1, XC4 .</t>
  </si>
  <si>
    <t>Набавка материјала, транспорт и бетонирање АБ конструкције тоалета анекса,  бетоном C25/30 за класу изложености XF1, XC4.</t>
  </si>
  <si>
    <t>Procurement of material, transportation and concreting of reinforced concrete cover slab of toilet annex, concrete C25/30 or exposure factor XF1, XC4.</t>
  </si>
  <si>
    <t>Набавка материјала, транспорт и бетонирање АБ кровне плоче тоалета анекса ,  бетоном C25/30 за класу изложености XF1, XC4.</t>
  </si>
  <si>
    <t>Procurement of material, transportation and concreting of reinforced concrete plateau. Finishing surface should be anti-slip. Concrete C25/30 for exposure factor XF1, XC4, exposure class XM1.</t>
  </si>
  <si>
    <t>Набавка материјала, транспорт и бетонирање АБ конструкције платоа ,  бетоном C25/30 за класу изложености XF1, XC4, XM1.</t>
  </si>
  <si>
    <t>Procurement, transportation, straightening, cleaning, cutting, bending and incorporation of reinforcement bars,  B500B.</t>
  </si>
  <si>
    <t xml:space="preserve">Набавка, транспорт, чишћење, сечење, савијање и уградња арматуре Б500Б у свему према плановима арматуре и спецификацијама. </t>
  </si>
  <si>
    <t>Procurement of material, transportation, preparation, workshop manufacturing, corrosion protection, transportation and erection of elevator steel structure</t>
  </si>
  <si>
    <t xml:space="preserve">Набавака материјала, транспорт, прирпрема, префабрикација, антикорозивна заштита, транспорт и монтажа челичне конструкције лифта. </t>
  </si>
  <si>
    <t>Затварање и дренажа прикључне гране радијатора. Сва вода из гране која се изолује се прикупља и уклања на прописан начин</t>
  </si>
  <si>
    <t>Removal of subject radiator. Radiator valve and lockshield are disconnected and radiator removed to location specified by supevising engineer.</t>
  </si>
  <si>
    <t>Уклањање радијатора. Радијаторски вентил и навијак се демонтирају, радијатор скида са своје позиције и односи до складишног места одређеног од стране надзора.</t>
  </si>
  <si>
    <t>Modifications of existing radiator connecting pipline - closing off existing connections by welding them shut.</t>
  </si>
  <si>
    <t>Измене на постојећем прикључку радијатора - блиндирање постојећих прикључака заваривањем.</t>
  </si>
  <si>
    <t>Обрачун по радијатору/прикључку</t>
  </si>
  <si>
    <t xml:space="preserve">Modifications of connecting pipline, to provide radiator connection at new position.
</t>
  </si>
  <si>
    <t>Измене на разводној мрежи - израда новог прикључка на измењеној позицији радијатора.</t>
  </si>
  <si>
    <t>6.2.1.9</t>
  </si>
  <si>
    <t>Cast iron  sectional radiators, including connection pieces and gaskets, model:
Radijator Zrenjanin termik 2 600/160
- nominal heat delivery per section: Qg =157W, at Δtm=60ºC
- connections  A =600 mm
- H x W. x D.= 680 x 160 x 60 mm</t>
  </si>
  <si>
    <t>Челични чланкасти радијатори, укључујући прикључке запртивке и спојнице, модел:
Радијатор Зрењанин термик 2 600/160
- номинално одавање топлоте по чланку: Qг =157W, ат Δтм=60ºC
- прикључци  А =600 мм
- В x Ш. x Д.= 680 x 160 x 60 мм</t>
  </si>
  <si>
    <t>Billing by radiator (24 sections/rad)</t>
  </si>
  <si>
    <t>Обрачун по радијатору (24 ребара/рад)</t>
  </si>
  <si>
    <t>Placing of new radiator on new location.</t>
  </si>
  <si>
    <t>Постављање новог радијатора на нову локацију.</t>
  </si>
  <si>
    <t>Обрачун по радијатору месту</t>
  </si>
  <si>
    <t>Фарбање цевовода у два премаза основне  и потребном броју премаза завршне. Предвиђене боје морају бити отпорне на радну температуру 120°Ц</t>
  </si>
  <si>
    <t>6.4</t>
  </si>
  <si>
    <t>Укупно измене радијаторског грејања</t>
  </si>
  <si>
    <t>5.1.2</t>
  </si>
  <si>
    <t>A: SUMMARY ARCHITECTURAL WORKS/ РЕКАПИТУЛАЦИЈА АРХИТЕКТОНСКИХ РАДОВА</t>
  </si>
  <si>
    <t>Demolishing and transport to landfill of the brickwork wall 12cm thick.</t>
  </si>
  <si>
    <t>Рушење преградних зидова од опеке d=50cm са одвожењем шута на депонију.</t>
  </si>
  <si>
    <t>Demolishing and transport to landfill of the brickwork wall 50cm thick.</t>
  </si>
  <si>
    <t>Removal of the path along the object and part of the paved plateau from behaton cubes. Temporary disposal and subsequent storage in consultation with the client.</t>
  </si>
  <si>
    <t>2.18   2.2.1</t>
  </si>
  <si>
    <t xml:space="preserve">Masonry repair to walled fence after partial demolition and dismantling. </t>
  </si>
  <si>
    <t xml:space="preserve">Зидарска поправка зида од опеке на зиданој огради након делимичног рушења и демонтаже. </t>
  </si>
  <si>
    <t>Набавка материјала и браварска преправка постојећих челичних цеви ограде и уклапање са новом капијом.</t>
  </si>
  <si>
    <t>Supply of materials and  repair of existing steel fence and fitting with a new gate.</t>
  </si>
  <si>
    <r>
      <t xml:space="preserve">Supply, material transport and installation of a behaton cube on the new part of the track and on the part of the track being reconstructed. </t>
    </r>
    <r>
      <rPr>
        <sz val="10"/>
        <color indexed="10"/>
        <rFont val="Arial"/>
        <family val="2"/>
      </rPr>
      <t>Behaton cubes should be with convex lines on the surface that would be set in the direction of motion as a tactile guide.</t>
    </r>
  </si>
  <si>
    <r>
      <t xml:space="preserve">Набавка и постављање бехатон коцке на новом делу стазе и на делу стазе који се реконструише. </t>
    </r>
    <r>
      <rPr>
        <sz val="10"/>
        <color indexed="10"/>
        <rFont val="Arial"/>
        <family val="2"/>
      </rPr>
      <t>Бехатон коцке треба да буду са избоченим линијам на површини које би биле постављене у правцу кретања као тактилни водич.</t>
    </r>
  </si>
  <si>
    <t xml:space="preserve">Dissmantling,  transport and disposal of existing 1.6X2.2m window and associated frames. </t>
  </si>
  <si>
    <t>Демонтажа прозора димензија 1.6X2.2m са транспортом на депонију.</t>
  </si>
  <si>
    <t xml:space="preserve">Dissmantling,  transport and disposal of existing 1,11х2,0+0.65 door and associated frames. </t>
  </si>
  <si>
    <t>Демонтажа улазних врата димензија 1.3X2.50m са транспортом на депонију.</t>
  </si>
  <si>
    <t>Рушење преградних зидова од опеке d=12cm са одвожењем шута на депонију.</t>
  </si>
  <si>
    <t>Рушење парапета у зиду од опеке дебљине d=64cm са одвожењем шута.</t>
  </si>
  <si>
    <t>Demolition, transport and disposal parapet brickwork wall 64cm thick. .</t>
  </si>
  <si>
    <t>Supply, transport of material and repairing  dаmaged walls following  partial demolition.</t>
  </si>
  <si>
    <t xml:space="preserve">Набавка, транспорт материјала и обрада делова зидова након рушења. </t>
  </si>
  <si>
    <t>Supply and delivery of materials and construction of cement liner/ drop layer, 3-5cm thick.</t>
  </si>
  <si>
    <t>Набавка, транспорт и израда цементне кошуљице/ слоја за пад, дебљине d=3-5cm.</t>
  </si>
  <si>
    <t xml:space="preserve">Supply and delivery of materials and waterproofing of toilets. </t>
  </si>
  <si>
    <t>Набавка и транспорт материјала и хидроизолација тоалета.</t>
  </si>
  <si>
    <t>Floor tilling at the entrance. Supply, delivery and installation of I class anti-slip tiles.</t>
  </si>
  <si>
    <t>Набавка, транспорт и полагање подова  на улазу противклизним керамичким плочицама прве класе.</t>
  </si>
  <si>
    <t>Manufacture and installation of metal double level balustrade.</t>
  </si>
  <si>
    <t>Производња и уградња металне двовисинске ограде.</t>
  </si>
  <si>
    <t>Supply, delivery of materials and cement plastering of interior wallс and columns surfaces.</t>
  </si>
  <si>
    <t>Набавка, транспорт и монтажа материјала и малтерисање унутрашњих стубова и зидoва цементним малтером.</t>
  </si>
  <si>
    <t>Supply, transportation of materials and plastering of the ceiling.</t>
  </si>
  <si>
    <t>Набавка и транспорт материјала и малтерисање плафона.</t>
  </si>
  <si>
    <t>Supply and transportation of materials and plastering of columns and walls, exterior, cement mortar.</t>
  </si>
  <si>
    <t>Набавка и транспорт материјала и малтерисање стубова и зидова, са спољне стране, цементним малтером.</t>
  </si>
  <si>
    <t xml:space="preserve">Walls and ceillings to be painted. </t>
  </si>
  <si>
    <t xml:space="preserve">Набавка материјала, транспорт и бојење полудисперзивном бојом зидова и плафона. </t>
  </si>
  <si>
    <t>Набавка, транспорт и монтажа улазног  портала од АЛУ профила, димензија 180/220+160 цм.</t>
  </si>
  <si>
    <t xml:space="preserve">Набавка, транспорт и монтажа двокрилних врата са надсветлом, од АЛУ профила, димензија 150/220+75 цм. </t>
  </si>
  <si>
    <t xml:space="preserve">Набавка, транспорт и монтажа прозора са надсветлом, од АЛУ профила, димензија 165/280+100 цм. </t>
  </si>
  <si>
    <t>Supply, transport and installation of entrance portal of ALU profile 180/220 + 160 cm in size.</t>
  </si>
  <si>
    <t xml:space="preserve">Supply, transport and installation of double door with upper window of ALU profile,  dimensions 150/220 + 75 cm. </t>
  </si>
  <si>
    <t xml:space="preserve">Supply, transport and installation of window made of ALU profile, dimensions 150/280 + 100 cm. </t>
  </si>
  <si>
    <t>Набавка, транспорт и монтажа прозора са надсветлом, од АЛУ профила, димензија 150/280+100 цм.</t>
  </si>
  <si>
    <t xml:space="preserve">Supply, transport and installation of window made of aluminum, dimensions 165/280 + 100 cm. </t>
  </si>
  <si>
    <t xml:space="preserve">Набавка, транспорт и монтажа прозора са надсветлом, од АЛУ профила, димензија 170/280+100 цм. </t>
  </si>
  <si>
    <t>Supply, transport and installation of window  made of aluminum, dimensions 170/280 + 100 cm.</t>
  </si>
  <si>
    <t>Supply, transport and installation of window  made of aluminum, dimensions 196/280 + 100 cm.</t>
  </si>
  <si>
    <t xml:space="preserve">Набавка, транспорт и монтажа прозора са надсветлом, од АЛУ профила, димензија 196/280+100 цм. </t>
  </si>
  <si>
    <t>Supply, material transport and construction of metal roof. including fittings, accesories, all neccesery equipment and flashing</t>
  </si>
  <si>
    <t>Набавка материјала и постављање lлименог крова, подконструкције, пратеће опреме, укључујући опшивку</t>
  </si>
  <si>
    <t>Демонтажа прозора димензија 1.2X1.2m са транспортом на депонију.</t>
  </si>
  <si>
    <t xml:space="preserve">Dissmantling,  transport and disposal of existing 1.2X1.2m window and associated frames. </t>
  </si>
  <si>
    <t xml:space="preserve">Dissmantling,  transport and disposal of existing 1.2X2.4m window and associated frames. </t>
  </si>
  <si>
    <t>Демонтажа прозора димензија 1.2X2.4m са транспортом на депонију.</t>
  </si>
  <si>
    <t xml:space="preserve">Dissmantling,  transport and disposal of existing 1.3X2.4m window and associated frames. </t>
  </si>
  <si>
    <t>Демонтажа прозора димензија 1.3X2.4m са транспортом на депонију.</t>
  </si>
  <si>
    <t xml:space="preserve">Demolition, transport and disposal parapet brickwork wall 64cm thick. </t>
  </si>
  <si>
    <t>Supply, material transport and construction of the brickwork wall of the elevator 20cm thick.</t>
  </si>
  <si>
    <t>Набавка материјала и зидање зида лифта од опекарских блокова дебљине d=20cm</t>
  </si>
  <si>
    <t>Supply, delivery and installation of expansion joint to separate the lift structure from the existing structure.</t>
  </si>
  <si>
    <t>Набавка и монтажа дилатационе лајснe за покривање дилатационе фуге између конструкције лифта и постојећег објекта.</t>
  </si>
  <si>
    <t>Supply, transportation and installation of fireproof roof sandwich panels.</t>
  </si>
  <si>
    <t xml:space="preserve">Набавка, транспорт и уградња ватроотпорних кровних сендвич панела. </t>
  </si>
  <si>
    <t>Демонтажа прозора димензија 1.2X2.40m са транспортом на депонију.</t>
  </si>
  <si>
    <t>Набавка материјала и зидање зида од опекарских блокова дебљине 20цм.</t>
  </si>
  <si>
    <t>Supply, material transport and construction of brick blocks 20 cm thick.</t>
  </si>
  <si>
    <t>Набавка и транспорт материјала и постављање термоизолације пода на тлу.</t>
  </si>
  <si>
    <t>Supply, transportation of materials and thermal installation of ground bearing slab.</t>
  </si>
  <si>
    <t>Supply and delivery of materials and construction of cement liner/ drop layer, 5-8cm thick.</t>
  </si>
  <si>
    <t>Набавка, транспорт и израда цементне кошуљице/ слоја за пад, дебљине d=5-8cm.</t>
  </si>
  <si>
    <t>Floor tilling at the toilet. Supply, delivery and installation of I class anti-slip tiles.</t>
  </si>
  <si>
    <t>Набавка, транспорт и полагање подова тоалета противклизним керамичким плочицама прве класе.</t>
  </si>
  <si>
    <t>Wall tilling at the toilet up to the 2.20m hight.  Supply, delivery and installation of I class  tiles.</t>
  </si>
  <si>
    <t xml:space="preserve">Набавка, транспорт и облагање зидова керамичким плочицама прве класе у тоалету до висине h=2.20m. </t>
  </si>
  <si>
    <t xml:space="preserve">Набавка, транспорт материјала и бојење плафона. </t>
  </si>
  <si>
    <t>Supply, transportation of materials and painting of ceilings.</t>
  </si>
  <si>
    <t xml:space="preserve">Набавка материјала и израда демит фасаде. </t>
  </si>
  <si>
    <t>Supply, transportation of materials and production of demit facade.</t>
  </si>
  <si>
    <t xml:space="preserve">Набавка, транспорт и монтажа прозора од ПВЦ профила, димензија 60/60 цм. </t>
  </si>
  <si>
    <t>Supply, transport and installation of PVC window 60/60 cm in size.</t>
  </si>
  <si>
    <t>Supply, transport and installation of PVC doors 90/205 cm in size.</t>
  </si>
  <si>
    <t xml:space="preserve">Набавка, транспорт и уградња унутрашњих ПВЦ врата димензија 90/205 цм.
</t>
  </si>
  <si>
    <t>Supply and installation of wheelchair accessible label at the main entrance to the facility.</t>
  </si>
  <si>
    <t>Набавка и монтажа знака за обележавање приступачног објекта у складу са прописом.</t>
  </si>
  <si>
    <t>Supply and installation of accessible label for vision-impaired people at the main entrance to the facility.</t>
  </si>
  <si>
    <t>Набавка и монтажа знака за обележавање приступачности за слепа лица  у складу са прописом</t>
  </si>
  <si>
    <t>Supply and installation of accessible elevator label at the elevator door at each station.</t>
  </si>
  <si>
    <t>Набавка и монтажа знака за обележавање лифта на сваком улазу у лифт у складу са прописом.</t>
  </si>
  <si>
    <t>Supply and installation of accessible toilet sign on the door of an accessible toilet.</t>
  </si>
  <si>
    <t>Набавка и монтажа знака за обележавање тоалета за инвалиде на улазу у толает за инвалиде у складу са прописом.</t>
  </si>
  <si>
    <t>2.11</t>
  </si>
  <si>
    <t>2.2</t>
  </si>
  <si>
    <t>A.II.23</t>
  </si>
  <si>
    <t>2.19</t>
  </si>
  <si>
    <t>A.II.12</t>
  </si>
  <si>
    <t>A.II.13</t>
  </si>
  <si>
    <t>A.II.14</t>
  </si>
  <si>
    <t>A.II.15</t>
  </si>
  <si>
    <t>A.II.16</t>
  </si>
  <si>
    <t>A.II.17</t>
  </si>
  <si>
    <t>A.II.18</t>
  </si>
  <si>
    <t>A.II.19</t>
  </si>
  <si>
    <t>A.II.21</t>
  </si>
  <si>
    <t>A.II.22</t>
  </si>
  <si>
    <t>A.III.1</t>
  </si>
  <si>
    <t>A.III.2</t>
  </si>
  <si>
    <t>A.III.3</t>
  </si>
  <si>
    <t>A.III.4</t>
  </si>
  <si>
    <t>A.III.5</t>
  </si>
  <si>
    <t>A.III.6</t>
  </si>
  <si>
    <t>A.III.7</t>
  </si>
  <si>
    <t>A.III.8</t>
  </si>
  <si>
    <t>A.III.9</t>
  </si>
  <si>
    <t>A.III.10</t>
  </si>
  <si>
    <t>A.III.11</t>
  </si>
  <si>
    <t>A.IV.1</t>
  </si>
  <si>
    <t>A.IV.2</t>
  </si>
  <si>
    <t>A.IV.3</t>
  </si>
  <si>
    <t>A.IV.4</t>
  </si>
  <si>
    <t>A.IV.5</t>
  </si>
  <si>
    <t>A.IV.6</t>
  </si>
  <si>
    <t>A.IV.7</t>
  </si>
  <si>
    <t>A.IV.8</t>
  </si>
  <si>
    <t>A.IV.9</t>
  </si>
  <si>
    <t>A.IV.10</t>
  </si>
  <si>
    <t>A.IV.11</t>
  </si>
  <si>
    <t>A.IV.12</t>
  </si>
  <si>
    <t>A.IV.13</t>
  </si>
  <si>
    <t>A.IV.14</t>
  </si>
  <si>
    <t>A.IV.15</t>
  </si>
  <si>
    <t>A.IV.16</t>
  </si>
  <si>
    <t>A.IV.17</t>
  </si>
  <si>
    <t>A.IV.18</t>
  </si>
  <si>
    <t>A.IV.19</t>
  </si>
  <si>
    <t>A.V.1</t>
  </si>
  <si>
    <t>A.V.2</t>
  </si>
  <si>
    <t>A.V.3</t>
  </si>
  <si>
    <t>A.V.4</t>
  </si>
  <si>
    <t>A.I</t>
  </si>
  <si>
    <t>A.II</t>
  </si>
  <si>
    <t>A.III</t>
  </si>
  <si>
    <t>A.IV</t>
  </si>
  <si>
    <t>A.V</t>
  </si>
  <si>
    <t>C.III.9</t>
  </si>
  <si>
    <t>C.III.10</t>
  </si>
  <si>
    <t>C.III.11</t>
  </si>
  <si>
    <t>C.III.12</t>
  </si>
  <si>
    <r>
      <t>m</t>
    </r>
    <r>
      <rPr>
        <vertAlign val="superscript"/>
        <sz val="10"/>
        <rFont val="Arial"/>
        <family val="2"/>
        <charset val="238"/>
      </rPr>
      <t>1</t>
    </r>
  </si>
  <si>
    <t>WORKS ON GATE AND PATH / РАДОВИ НА КАПИЈИ И СТАЗИ</t>
  </si>
  <si>
    <t>ENTRANCE PORCH CONSTRUCTION WORKS / РАДОВИ НА ИЗГРАДЊИ УЛАЗНОГ ТРЕМА</t>
  </si>
  <si>
    <t>LIFT CONSTRUCTION WORKS / РАДОВИ НА ИЗГРАДЊИ ЛИФТА</t>
  </si>
  <si>
    <t>TOILET CONSTRUCTION WORKS / РАДОВИ НА ИЗГРАДЊИ ТОАЛЕТА</t>
  </si>
  <si>
    <r>
      <t xml:space="preserve">ACCESSIBILITY MARKS / </t>
    </r>
    <r>
      <rPr>
        <b/>
        <sz val="11"/>
        <rFont val="Arial"/>
        <family val="2"/>
      </rPr>
      <t>ОЗНАКЕ ПРИСТУПАЧНОСТИ</t>
    </r>
  </si>
  <si>
    <t xml:space="preserve">Accessibility_Municipality building Aleksinac/ Приступачност-Општина Алексинац
</t>
  </si>
  <si>
    <t>Section:  P.  Plumbing Works / Хидротехнички радови</t>
  </si>
  <si>
    <t>P.1</t>
  </si>
  <si>
    <t>P.1.1</t>
  </si>
  <si>
    <t>LSP / пауш</t>
  </si>
  <si>
    <t>P.2</t>
  </si>
  <si>
    <t>P.2.1</t>
  </si>
  <si>
    <t>P.2.2</t>
  </si>
  <si>
    <t>P.2.3</t>
  </si>
  <si>
    <t>P.2.4</t>
  </si>
  <si>
    <t>P.3</t>
  </si>
  <si>
    <t>P.3.1</t>
  </si>
  <si>
    <t>P.3.2</t>
  </si>
  <si>
    <t>P.3.3</t>
  </si>
  <si>
    <r>
      <t xml:space="preserve">Manually excavating trenches of required width for sewerage pipes, dressing of sides, and adequately supported,  ramming of bottoms,  including getting out the excavated soil, and then returning the soil as required, in layers not exceeding 20cm in-depth including consolidating each deposited layer by ramming, watering, and disposing of surplus excavated soil as directed and approved by Supervisor. Category of soil III and IV
</t>
    </r>
    <r>
      <rPr>
        <sz val="12"/>
        <rFont val="Arial"/>
        <family val="2"/>
        <charset val="204"/>
      </rPr>
      <t/>
    </r>
  </si>
  <si>
    <t>Ручни ископ рова потребне ширине за канализационе цеви, обрада страна и адекватно подржано, затрпавање дна, укључујући вађење ископаног тла и враћање тла по потреби у слојевима који не прелазе 20 цм дубине, укључујући учвршћивање сваког нанесеног слоја помоћу затрпавањa, залевањa и одлагање вишка ископаног тла према упутствима и одобрењу Надзорног органа. Категорија тла III и IV</t>
  </si>
  <si>
    <r>
      <t>m</t>
    </r>
    <r>
      <rPr>
        <vertAlign val="superscript"/>
        <sz val="10"/>
        <color indexed="8"/>
        <rFont val="Arial"/>
        <family val="2"/>
      </rPr>
      <t>3</t>
    </r>
  </si>
  <si>
    <t>P.3.4</t>
  </si>
  <si>
    <r>
      <t xml:space="preserve">Supply, transport and installation of PVC pipeline.
</t>
    </r>
    <r>
      <rPr>
        <sz val="12"/>
        <rFont val="Arial"/>
        <family val="2"/>
      </rPr>
      <t/>
    </r>
  </si>
  <si>
    <t>Набавка, транспорт и монтажа ПВЦ цевовода.</t>
  </si>
  <si>
    <t>Ø 160</t>
  </si>
  <si>
    <t>P.3.5</t>
  </si>
  <si>
    <r>
      <t xml:space="preserve">Purchase, transport and installation of a ventilation  cap, 1 m long, which is mounted on the roof at the end of the vertical line.
</t>
    </r>
    <r>
      <rPr>
        <sz val="12"/>
        <rFont val="Arial"/>
        <family val="2"/>
      </rPr>
      <t/>
    </r>
  </si>
  <si>
    <t xml:space="preserve">Набавка, транспорт и монтажа типске вентилационе капе, дужине 1 м, која се монтира на крову, на крају вертикале. </t>
  </si>
  <si>
    <t>P.3.6</t>
  </si>
  <si>
    <t>P.4</t>
  </si>
  <si>
    <t>P.4.1</t>
  </si>
  <si>
    <t>P.4.2</t>
  </si>
  <si>
    <t>P.4.3</t>
  </si>
  <si>
    <t>P.4.4</t>
  </si>
  <si>
    <t>5 L</t>
  </si>
  <si>
    <t>5 Л</t>
  </si>
  <si>
    <t>RELOCATION OF THE EXISTING DRAIN</t>
  </si>
  <si>
    <t>ИЗМЕШТАЊЕ ПОСТОЈЕЋЕГ СЛИВНИКА</t>
  </si>
  <si>
    <t>P.5.1</t>
  </si>
  <si>
    <t xml:space="preserve">4.1
4.4
</t>
  </si>
  <si>
    <t>Remove the existing drain and create a new drain and all connection pipelines at the location shown in the drawing. Provision concrete drain with cast-iron grate. The position includes demolition of the existing drain, excavation for the new drain and pipeline, procurement of transport and installation of a concrete drain, cast-iron grid and connection pipeline.</t>
  </si>
  <si>
    <t xml:space="preserve">Укинути постојећи сливник и израдити нови сливник и све прикључне цевоводе  на локацији приказаној на цртежу. Предвидети бетонски сливник са ливено-гвозденом решетком. Позиција обухвата рушење постојећег сливника, ископ за нови сливник и цевовод, набавку транспорт и уградњу бетонског сливника, ливено-гвоздене решетке и прикључног цевовода.  </t>
  </si>
  <si>
    <t>TOTAL RELOCATION OF THE EXISTING DRAIN</t>
  </si>
  <si>
    <t>УКУПНО ИЗМЕШТАЊЕ ПОСТОЈЕЋЕГ СЛИВНИКА</t>
  </si>
  <si>
    <t>P.6</t>
  </si>
  <si>
    <t>P.6.1</t>
  </si>
  <si>
    <t>P.6.2</t>
  </si>
  <si>
    <t>P.6.3</t>
  </si>
  <si>
    <t>Relocation of the existing drain</t>
  </si>
  <si>
    <t>Измештање постојећег сливника</t>
  </si>
  <si>
    <t>Припремно завршни радови</t>
  </si>
  <si>
    <t>Preparatory and finishing works</t>
  </si>
  <si>
    <t xml:space="preserve">обрачун по m² </t>
  </si>
  <si>
    <t xml:space="preserve">billing by m² </t>
  </si>
  <si>
    <t>Painting of pipework in two coats of paint in color selected by the client. Paint will be suitable for temperatures up to 120°C. Final coats are applied only after primer coats are fully dried</t>
  </si>
  <si>
    <t>6.3.5.1</t>
  </si>
  <si>
    <t xml:space="preserve">Чишћење од рђе и минизирање са два премаза свих цеви и елемената за ношење цевовода и опреме. </t>
  </si>
  <si>
    <t>Cleaning , degreasing, and painting in two coats of primer of all pipes, hangers and supports</t>
  </si>
  <si>
    <t>Помоћни материјал потребан за монтажу цевне мреже од црних цеви: спојни и заптивни материјал, хамбуршки лукови, клингерит, дводелне цевне обујмице, вешаљке за цеви, дисугас, оксиген, чауре за цеви, кудеље, жице за варење и остали материјал и сав остали прибор. рачуна се 50% од претходне ставке</t>
  </si>
  <si>
    <t>kom</t>
  </si>
  <si>
    <t>I</t>
  </si>
  <si>
    <t>II</t>
  </si>
  <si>
    <t>III</t>
  </si>
  <si>
    <t>IV</t>
  </si>
  <si>
    <t>V</t>
  </si>
  <si>
    <t>m²</t>
  </si>
  <si>
    <r>
      <t>m</t>
    </r>
    <r>
      <rPr>
        <vertAlign val="superscript"/>
        <sz val="10"/>
        <rFont val="Arial"/>
        <family val="2"/>
      </rPr>
      <t>1</t>
    </r>
  </si>
  <si>
    <t>m³</t>
  </si>
  <si>
    <t>C</t>
  </si>
  <si>
    <r>
      <t>No</t>
    </r>
    <r>
      <rPr>
        <b/>
        <sz val="11"/>
        <rFont val="MAC C Swiss"/>
        <family val="2"/>
      </rPr>
      <t>.</t>
    </r>
  </si>
  <si>
    <t>Tech.
Specs
Ref.</t>
  </si>
  <si>
    <t>Description of works</t>
  </si>
  <si>
    <t>Unit</t>
  </si>
  <si>
    <t>QTY</t>
  </si>
  <si>
    <t>pcs</t>
  </si>
  <si>
    <t>M</t>
  </si>
  <si>
    <t>E</t>
  </si>
  <si>
    <t>SUMMARY</t>
  </si>
  <si>
    <t>G</t>
  </si>
  <si>
    <t>P</t>
  </si>
  <si>
    <t>EL</t>
  </si>
  <si>
    <t>GENERAL ITEMS</t>
  </si>
  <si>
    <t>CIVIL WORKS</t>
  </si>
  <si>
    <t>MECHANICAL WORKS</t>
  </si>
  <si>
    <t>ELEVATORS</t>
  </si>
  <si>
    <t>ELECTRICAL WORKS</t>
  </si>
  <si>
    <t>PLUMBING WORKS</t>
  </si>
  <si>
    <t>TOTAL:</t>
  </si>
  <si>
    <t>C: SUMMARY CIVIL WORKS</t>
  </si>
  <si>
    <t>Opis radova</t>
  </si>
  <si>
    <t>TOTAL ARCHITECTURAL WORKS:</t>
  </si>
  <si>
    <t>TOTAL CIVIL WORKS:</t>
  </si>
  <si>
    <t>C.V</t>
  </si>
  <si>
    <t>C.IV</t>
  </si>
  <si>
    <t>C.III</t>
  </si>
  <si>
    <t>C.II</t>
  </si>
  <si>
    <t>C.I</t>
  </si>
  <si>
    <t>C.V.1</t>
  </si>
  <si>
    <t xml:space="preserve">STEEL STRUCTURE </t>
  </si>
  <si>
    <t>kg.</t>
  </si>
  <si>
    <t>C.IV.1</t>
  </si>
  <si>
    <t>REINFORCEMENT</t>
  </si>
  <si>
    <r>
      <t>m</t>
    </r>
    <r>
      <rPr>
        <vertAlign val="superscript"/>
        <sz val="10"/>
        <rFont val="Arial"/>
        <family val="2"/>
      </rPr>
      <t>3</t>
    </r>
    <r>
      <rPr>
        <sz val="10"/>
        <rFont val="Arial"/>
        <family val="2"/>
      </rPr>
      <t xml:space="preserve"> </t>
    </r>
  </si>
  <si>
    <t>C.III.2</t>
  </si>
  <si>
    <t xml:space="preserve">m² </t>
  </si>
  <si>
    <t>C.III.1</t>
  </si>
  <si>
    <t xml:space="preserve">CONCRETE AND REINFORCED CONCRETE WORKS  </t>
  </si>
  <si>
    <t xml:space="preserve">Accessibility Aleksinac municipality  / Приступачност-Алексинац општина
</t>
  </si>
  <si>
    <t>Section:  2C.  Civil Works / Грађевински  радови</t>
  </si>
  <si>
    <t>C.I.3</t>
  </si>
  <si>
    <t>Demolition of part of concrete plateau with two steps for new anex and elevator  with collection, loading and transportation of the debris to the landfill, up to 10km distance.
Calculation per m²</t>
  </si>
  <si>
    <t xml:space="preserve">Рушење дела бетонског платоа са два степеника за нови анекс и лифровску конструкцију , прикупљање и одвожење шута на депонију удаљену до 10км од градилишта је укључено у цену.                                                           Цена по м2  </t>
  </si>
  <si>
    <t>Demolition of part of concrete plateau for new toalet in anex  with collection, loading and transportation of the debris to the landfill, up to 10km distance.
Calculation per m²</t>
  </si>
  <si>
    <t xml:space="preserve">Рушење дела бетонског платоа за нови анекс тоалета , прикупљање и одвожење шута на депонију удаљену до 10км од градилишта је укључено у цену.                                                           Цена по м2  </t>
  </si>
  <si>
    <t>C.II.6</t>
  </si>
  <si>
    <t>C.II.7</t>
  </si>
  <si>
    <t>C.II.8</t>
  </si>
  <si>
    <t>A.I.1</t>
  </si>
  <si>
    <t>A.I.2</t>
  </si>
  <si>
    <t>A.I.3</t>
  </si>
  <si>
    <t>A.I.4</t>
  </si>
  <si>
    <t>A.I.5</t>
  </si>
  <si>
    <t>A.I.6</t>
  </si>
  <si>
    <t>A.I.7</t>
  </si>
  <si>
    <t>A.I.8</t>
  </si>
  <si>
    <t>A.I.9</t>
  </si>
  <si>
    <t>A.I.10</t>
  </si>
  <si>
    <t>A.II.1</t>
  </si>
  <si>
    <t>A.II.2</t>
  </si>
  <si>
    <t>A.II.3</t>
  </si>
  <si>
    <t>A.II.4</t>
  </si>
  <si>
    <t>A.II.5</t>
  </si>
  <si>
    <t>A.II.6</t>
  </si>
  <si>
    <t>A.II.7</t>
  </si>
  <si>
    <t>A.II.8</t>
  </si>
  <si>
    <t>A.II.9</t>
  </si>
  <si>
    <t>A.II.10</t>
  </si>
  <si>
    <t>A.II.11</t>
  </si>
  <si>
    <r>
      <t>m</t>
    </r>
    <r>
      <rPr>
        <vertAlign val="superscript"/>
        <sz val="10"/>
        <rFont val="Arial"/>
        <family val="2"/>
      </rPr>
      <t>2</t>
    </r>
    <r>
      <rPr>
        <sz val="10"/>
        <rFont val="Arial"/>
        <family val="2"/>
      </rPr>
      <t xml:space="preserve"> </t>
    </r>
  </si>
  <si>
    <t>C.III.3</t>
  </si>
  <si>
    <t>C.III.5</t>
  </si>
  <si>
    <t>C.III.6</t>
  </si>
  <si>
    <t>C.III.7</t>
  </si>
  <si>
    <t>C.III.8</t>
  </si>
  <si>
    <t>Note:
All necessary architectural-civil works for repairing damage on walls and ceilings caused by electrical installations works are foreseen in architectural-civil bill of quantities.</t>
  </si>
  <si>
    <t>Укупно ХИДРОТЕХНИЧКИ РАДОВИ (без ПДВ-а)</t>
  </si>
  <si>
    <t xml:space="preserve">Total Bill PLUMBING WORKS (Exclusive of VAT and other taxes) </t>
  </si>
  <si>
    <t xml:space="preserve">Испитивање мреже и пуштање у рад </t>
  </si>
  <si>
    <t xml:space="preserve">Testing and comissioning </t>
  </si>
  <si>
    <t>Санитарије</t>
  </si>
  <si>
    <t>Sanitary fixtures</t>
  </si>
  <si>
    <t xml:space="preserve">Унутрашње канализационе инсталације </t>
  </si>
  <si>
    <t xml:space="preserve">Interior waste drainage installations </t>
  </si>
  <si>
    <t>Унутрашње водоводне инсталације</t>
  </si>
  <si>
    <t xml:space="preserve">Interior water supply installations </t>
  </si>
  <si>
    <t xml:space="preserve">Радови на демонтажи санитарија и цевовода </t>
  </si>
  <si>
    <t xml:space="preserve">Demolition and dismantling works </t>
  </si>
  <si>
    <t>РЕКАПИТУЛАЦИЈА</t>
  </si>
  <si>
    <t>УКУПНО ИСПИТИВАЊЕ МРЕЖЕ И ПУШТАЊЕ У РАД</t>
  </si>
  <si>
    <t>TOTAL TESTING AND COMMISSIONING</t>
  </si>
  <si>
    <t>m'</t>
  </si>
  <si>
    <t>Испитивање фекалне канализације</t>
  </si>
  <si>
    <t xml:space="preserve">Testing and commissioning of waste drainage system </t>
  </si>
  <si>
    <t>Дезинфекција водоводне мреже</t>
  </si>
  <si>
    <t xml:space="preserve">Disinfection/chlorination of water supply system            </t>
  </si>
  <si>
    <t>Испитивање водоводне мреже</t>
  </si>
  <si>
    <t xml:space="preserve">Testing and commissioning of water supply system         </t>
  </si>
  <si>
    <t>ИСПИТИВАЊЕ МРЕЖЕ И ПУШТАЊЕ У РАД</t>
  </si>
  <si>
    <t>TESTING AND COMMISSIONING</t>
  </si>
  <si>
    <t>P.5</t>
  </si>
  <si>
    <t>УКУПНО САНИТАРИЈЕ</t>
  </si>
  <si>
    <t>TOTAL SANITARY FIXTURES</t>
  </si>
  <si>
    <t>pcs / kom</t>
  </si>
  <si>
    <t>Набавка, транспорт и уградња електричних бојлера.</t>
  </si>
  <si>
    <t xml:space="preserve">Purchase, transport and installation of a electric water heater 
                </t>
  </si>
  <si>
    <t>Четка за wц шољу</t>
  </si>
  <si>
    <t>Toilet bowel brush</t>
  </si>
  <si>
    <t>Канта за отпатке</t>
  </si>
  <si>
    <t>Waste bin</t>
  </si>
  <si>
    <t>Држач тоалет папира</t>
  </si>
  <si>
    <t>Toilet paper holder</t>
  </si>
  <si>
    <t>Држач папирних убруса</t>
  </si>
  <si>
    <t>Paper towel holder</t>
  </si>
  <si>
    <t>Дозатор течног сапуна</t>
  </si>
  <si>
    <t>Fluid soap dozing unit</t>
  </si>
  <si>
    <t>Огледало прилагођено за особе са посебним потребама</t>
  </si>
  <si>
    <t>Mirror for people with special needs</t>
  </si>
  <si>
    <t>Набавка, транспорт и монтажа санитарне галантерије.</t>
  </si>
  <si>
    <t xml:space="preserve">Purchase, transport and installation of toilets accessories  
</t>
  </si>
  <si>
    <t>САНИТАРИЈЕ</t>
  </si>
  <si>
    <t xml:space="preserve"> SANITARY FIXTURES</t>
  </si>
  <si>
    <t>УКУПНО УНУТРАШЊЕ КАНАЛИЗАЦИОНЕ ИНСТАЛАЦИЈЕ</t>
  </si>
  <si>
    <t xml:space="preserve">TOTAL INTERIOR WASTE WATER INSTALLATIONS   </t>
  </si>
  <si>
    <t>LS / пауш</t>
  </si>
  <si>
    <t>Повезивање нове инсталације на постојећу инсталацију фекалне канализације.</t>
  </si>
  <si>
    <t>Ø 110</t>
  </si>
  <si>
    <t>Ø 75</t>
  </si>
  <si>
    <t>Ø 50</t>
  </si>
  <si>
    <t>УНУТРАШЊЕ КАНАЛИЗАЦИОНЕ ИНСТАЛАЦИЈЕ</t>
  </si>
  <si>
    <t xml:space="preserve">INTERIOR WASTE WATER INSTALLATIONS   </t>
  </si>
  <si>
    <t>УКУПНО УНУТРАШЊЕ ВОДОВОДНЕ ИНСТАЛАЦИЈЕ</t>
  </si>
  <si>
    <t xml:space="preserve">TOTAL INTERIOR WATER SUPPLY INSTALLATION </t>
  </si>
  <si>
    <t>Повезивање нове инсталације на постојећу водоводну инсталацију.</t>
  </si>
  <si>
    <t>ø1/2"</t>
  </si>
  <si>
    <t>Ø 25 mm (ø3/4")</t>
  </si>
  <si>
    <t>Ø 20 mm (ø1/2")</t>
  </si>
  <si>
    <t>УНУТРАШЊЕ ВОДОВОДНЕ ИНСТАЛАЦИЈЕ</t>
  </si>
  <si>
    <t xml:space="preserve">INTERIOR WATER SUPPLY INSTALLATION </t>
  </si>
  <si>
    <t>УКУПНО РАДОВИ НА ДЕМОНТАЖИ САНИТАРИЈА И ЦЕВОВОДА</t>
  </si>
  <si>
    <t>TOTAL DEMOLITION &amp; DISMANTLING WORKS</t>
  </si>
  <si>
    <t>Рушење / демонтажа постојећих водоводних и одводних цеви и арматурних елемената са одлагањем материјала</t>
  </si>
  <si>
    <t xml:space="preserve">Demolition/Dismantling of existing water supply and drainage pipes and fittings fixtures with disposal of the material         </t>
  </si>
  <si>
    <t>РАДОВИ НА ДЕМОНТАЖИ САНИТАРИЈА И ЦЕВОВОДА</t>
  </si>
  <si>
    <t xml:space="preserve">DEMOLITION &amp; DISMANTLING WORKS
</t>
  </si>
  <si>
    <t>4.1</t>
  </si>
  <si>
    <t>QTY / Количина</t>
  </si>
  <si>
    <t>Unit / ЈМ</t>
  </si>
  <si>
    <t>Tech.
Specs
Ref. / Референтна ставка у тех. спец.</t>
  </si>
  <si>
    <t>No. / Број позиције</t>
  </si>
  <si>
    <t>TOTAL ELEVATORS</t>
  </si>
  <si>
    <t>Elevators</t>
  </si>
  <si>
    <t>pc</t>
  </si>
  <si>
    <r>
      <t>БРЗИНА</t>
    </r>
    <r>
      <rPr>
        <sz val="10"/>
        <rFont val="Arial"/>
        <family val="2"/>
      </rPr>
      <t>: 1 м/с, VVVF регулисана</t>
    </r>
  </si>
  <si>
    <r>
      <rPr>
        <b/>
        <sz val="10"/>
        <rFont val="Arial"/>
        <family val="2"/>
      </rPr>
      <t>TRAVEL SPEED</t>
    </r>
    <r>
      <rPr>
        <sz val="10"/>
        <rFont val="Arial"/>
        <family val="2"/>
      </rPr>
      <t>: 1.0 m/s, VVVF</t>
    </r>
  </si>
  <si>
    <r>
      <rPr>
        <b/>
        <sz val="10"/>
        <rFont val="Arial"/>
        <family val="2"/>
      </rPr>
      <t>НОСИВОСТ</t>
    </r>
    <r>
      <rPr>
        <sz val="10"/>
        <rFont val="Arial"/>
        <family val="2"/>
      </rPr>
      <t>: 630 кг - 8 путника</t>
    </r>
  </si>
  <si>
    <r>
      <rPr>
        <b/>
        <sz val="10"/>
        <rFont val="Arial"/>
        <family val="2"/>
      </rPr>
      <t>CAPACITY</t>
    </r>
    <r>
      <rPr>
        <sz val="10"/>
        <rFont val="Arial"/>
        <family val="2"/>
      </rPr>
      <t>: 630 kg - 8 passengers</t>
    </r>
  </si>
  <si>
    <r>
      <rPr>
        <b/>
        <sz val="10"/>
        <rFont val="Arial"/>
        <family val="2"/>
      </rPr>
      <t>НАМЕНА</t>
    </r>
    <r>
      <rPr>
        <sz val="10"/>
        <rFont val="Arial"/>
        <family val="2"/>
      </rPr>
      <t>: превоз путника</t>
    </r>
  </si>
  <si>
    <r>
      <rPr>
        <b/>
        <sz val="10"/>
        <rFont val="Arial"/>
        <family val="2"/>
      </rPr>
      <t>PURPOSE</t>
    </r>
    <r>
      <rPr>
        <sz val="10"/>
        <rFont val="Arial"/>
        <family val="2"/>
      </rPr>
      <t>: Passenger transportation</t>
    </r>
  </si>
  <si>
    <r>
      <rPr>
        <b/>
        <sz val="10"/>
        <rFont val="Arial"/>
        <family val="2"/>
      </rPr>
      <t>ВРСТА ЛИФТА</t>
    </r>
    <r>
      <rPr>
        <sz val="10"/>
        <rFont val="Arial"/>
        <family val="2"/>
      </rPr>
      <t>: електрични лифт</t>
    </r>
  </si>
  <si>
    <r>
      <rPr>
        <b/>
        <sz val="10"/>
        <rFont val="Arial"/>
        <family val="2"/>
      </rPr>
      <t>TYPE</t>
    </r>
    <r>
      <rPr>
        <sz val="10"/>
        <rFont val="Arial"/>
        <family val="2"/>
      </rPr>
      <t>: Traction elevator</t>
    </r>
  </si>
  <si>
    <r>
      <rPr>
        <b/>
        <sz val="10"/>
        <rFont val="Arial"/>
        <family val="2"/>
      </rPr>
      <t>БРОЈ ЛИФТОВА</t>
    </r>
    <r>
      <rPr>
        <sz val="10"/>
        <rFont val="Arial"/>
        <family val="2"/>
      </rPr>
      <t>: 1</t>
    </r>
  </si>
  <si>
    <r>
      <rPr>
        <b/>
        <sz val="10"/>
        <rFont val="Arial"/>
        <family val="2"/>
      </rPr>
      <t>NUMBER OF ELEVATORS</t>
    </r>
    <r>
      <rPr>
        <sz val="10"/>
        <rFont val="Arial"/>
        <family val="2"/>
      </rPr>
      <t>: 1</t>
    </r>
  </si>
  <si>
    <t>Опис позиције</t>
  </si>
  <si>
    <t>Total Radiator modification</t>
  </si>
  <si>
    <t>ls</t>
  </si>
  <si>
    <t>Обрачун паушално</t>
  </si>
  <si>
    <t>Billing by lumpsum</t>
  </si>
  <si>
    <t>Supply, material transport and installation of horizontal galvanized gutters.</t>
  </si>
  <si>
    <t>Набавка материјала и постављање водоравних олука од поцинкованог лима.</t>
  </si>
  <si>
    <t>2.2.2</t>
  </si>
  <si>
    <t xml:space="preserve">Supply, delivery, flush-wall mounting inside toilet for the disabled and connecting to previously placed electrical installations of a resseting unit for SOS intercom system with push-button for resseting SOS acoustic and luminous signals. </t>
  </si>
  <si>
    <t>E.II.12</t>
  </si>
  <si>
    <t xml:space="preserve">pcs </t>
  </si>
  <si>
    <t>Набавка, испорука и надградна монтажа изван тоалета за инвалиде са повезивањем на претходно постављене електричне инсталације, напојне јединице СОС позивног система, са црвеном сигналном лампом и звучним сигналом.</t>
  </si>
  <si>
    <t xml:space="preserve">Supply, delivery, flush-wall mounting outside toilet for the disabled and connecting to previously placed electrical installations of a supply unit for SOS intercom system with red signal lamp and acoustic signal.  </t>
  </si>
  <si>
    <t>E.II.11</t>
  </si>
  <si>
    <t>m</t>
  </si>
  <si>
    <t>Ø16</t>
  </si>
  <si>
    <t>Набавка и полагање безхалогеног самогасивог заштитног црева</t>
  </si>
  <si>
    <t>Supply and assembling halogen free self-extinguishing conduit</t>
  </si>
  <si>
    <t>E.II.10</t>
  </si>
  <si>
    <t xml:space="preserve">Supply, delivery and workmanship of signaling installation for SOS intercom system inside toilet for the disabled by cable  J-H(St)H 2x2x0,8 </t>
  </si>
  <si>
    <t>E.II.9</t>
  </si>
  <si>
    <t xml:space="preserve">Supply, delivery and workmanship of electrical installation for SOS intercom system outside toilet for the disabled by cable  N2XH-J 3x1,5 mm2  which is laid in the walls under mortar. </t>
  </si>
  <si>
    <t>E.II.8</t>
  </si>
  <si>
    <r>
      <t>Supply, delivery, assembly and connecting to previously placed installations of a double-pole rocket switch 16A, 230V</t>
    </r>
    <r>
      <rPr>
        <sz val="10"/>
        <rFont val="Arial"/>
        <family val="2"/>
        <charset val="238"/>
      </rPr>
      <t xml:space="preserve">, </t>
    </r>
  </si>
  <si>
    <t>3.6</t>
  </si>
  <si>
    <t>E.II.7</t>
  </si>
  <si>
    <t>E.II.6</t>
  </si>
  <si>
    <t>Supply, delivery, assembly and connecting to previously placed installations of a single-pole switch 10A, 230VAC</t>
  </si>
  <si>
    <t>E.II.5</t>
  </si>
  <si>
    <t>3.5</t>
  </si>
  <si>
    <t>E.II.4</t>
  </si>
  <si>
    <t>N2XH-J-3x2.5 mm2</t>
  </si>
  <si>
    <t>N2XH-J-3x1.5 mm2</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</si>
  <si>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 за напајање електричних инсталација у тоалету за особе са инвалидитетом. Ожичење треба извести од разводне кутије испред тоалета, на претходно одређеном струјном кругу за напајање инсталације у тоалету.</t>
  </si>
  <si>
    <t>Supply and assembling at both ends of multicore cables, with halogen free and self-extinguishing insulation, including terminal and junction boxes, cable through and supports, all necessary accesories including empty conduits where is used, for supplying electrical installation in toilet  for the disabled. Wiring shall be done starting from junction box outside toilet previosly detected for supplying electrical installation in toilet.</t>
  </si>
  <si>
    <t>E.II.3</t>
  </si>
  <si>
    <t xml:space="preserve">POWER SUPPLY INSTALLATION OF THE LIGHTING AND OUTLETS </t>
  </si>
  <si>
    <t>E.II.2</t>
  </si>
  <si>
    <t>E.II.1</t>
  </si>
  <si>
    <t>ЕЛЕКТРОЕНЕРГЕТСКЕ ИНСТАЛАЦИЈЕ ЗА ТОАЛЕТ</t>
  </si>
  <si>
    <t>ELECTRICAL POWER INSTALLATIONS FOR LIFT TOTAL</t>
  </si>
  <si>
    <t>E.I.12</t>
  </si>
  <si>
    <t xml:space="preserve">Supply, delivery and assembly of cross run clamps for flat wires according to  SRPS N.B4.936 standard </t>
  </si>
  <si>
    <t>3.10.4</t>
  </si>
  <si>
    <t>E.I.11</t>
  </si>
  <si>
    <t xml:space="preserve">Workmanship of joint of  Fe/Zn strip with metal structure. It is done by welding, minimal length of weld is 50mm. After execution of the joint, all damaged spots are to be coated by protective coating against corrosion.  </t>
  </si>
  <si>
    <t>3.10.5</t>
  </si>
  <si>
    <t>E.I.10</t>
  </si>
  <si>
    <t xml:space="preserve">Supply, delivery and mounting of closed spark gap  Imax=100kA (8/20µs) on inner wall of lift pit. Spark gap is connected to  Fe/Zn strip 25х4mm inside lift pit. </t>
  </si>
  <si>
    <t>3.10.3</t>
  </si>
  <si>
    <t>E.I.9</t>
  </si>
  <si>
    <t xml:space="preserve">Supply, delivery and mounting of Fe/Zn strip 25х4mm on the roof top and inside the lift pit. </t>
  </si>
  <si>
    <t>3.10.2</t>
  </si>
  <si>
    <t>E.I.8</t>
  </si>
  <si>
    <t xml:space="preserve">Supply, delivery and assambly of terminal for sheet metal for Fe/Zn strip 25х4mm according to SRPS N.B4.908 standard. </t>
  </si>
  <si>
    <t>E.I.7</t>
  </si>
  <si>
    <t xml:space="preserve">Supply, delivery and assembly of cross run clamps for flat wires according to  SRPS N.B4.936 standard , in the box with sealing. </t>
  </si>
  <si>
    <t>E.I.6</t>
  </si>
  <si>
    <t xml:space="preserve">Supply, delivery and placement of  Fe/Zn strip 25х4mm into previously prepared soil. </t>
  </si>
  <si>
    <t>E.I.5</t>
  </si>
  <si>
    <t xml:space="preserve">Supply, delivery and soil embedding the rod earth electrode into previously prepared soil. Rod earth electrode is made of hot galvanized steel  Ø2.5" and it is  3m long (similar to SRPS N.B4.943-3000) with extension for connecting strip conductor.   </t>
  </si>
  <si>
    <t>E.I.4</t>
  </si>
  <si>
    <t>m3</t>
  </si>
  <si>
    <t>Hand excavation of III category earth in the area of 1m2 and depth of 0.6m for probe penetration and laying of  Fe/Zn strip in earth from rod earth electrode to lift pit. Excavated earth shall be thrown out of the pit. After work completion the backfilling of excavated soil shall be done, as well as compacting in layers.  Measurement by m3 of earth.</t>
  </si>
  <si>
    <t>E.I.3</t>
  </si>
  <si>
    <t xml:space="preserve">INSTALLATION OF EARTHING AND EQUALIZATION OF POTENTIAL </t>
  </si>
  <si>
    <t xml:space="preserve">N2XH-Ј 5x4mm2 </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</si>
  <si>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t>
  </si>
  <si>
    <t xml:space="preserve">Supply and assembling at both ends of multicore cables, with halogen free and self-extinguishing insulation, including terminal and junction boxes, cable through and supports, all necessary accesories including empty conduits where is used </t>
  </si>
  <si>
    <t>E.I.2</t>
  </si>
  <si>
    <t>НАПОЈНИ КАБЛ</t>
  </si>
  <si>
    <t>SUPPLY CABLES</t>
  </si>
  <si>
    <t>cmpl.</t>
  </si>
  <si>
    <t xml:space="preserve"> - miniature circuit breaker for protection of electrical circuits from overload and short circuits , 3-pole, Amperage 20А, breaking capacity 6kA, tripping characteristics C - psc.1</t>
  </si>
  <si>
    <t>Главни разводни орман ГРО                          Измене у постојећем главном разводном орману ГРО у приземљу:</t>
  </si>
  <si>
    <t>Main distribution board GRO
Making changes in the existing main distribution board GRO on the Ground floor:</t>
  </si>
  <si>
    <t>РАЗВОДНИ ОРМАН</t>
  </si>
  <si>
    <t>DISTRIBUTION CABINETS</t>
  </si>
  <si>
    <t>3.3.1</t>
  </si>
  <si>
    <t>E.I.1</t>
  </si>
  <si>
    <t>ЕЛЕКТРОЕНЕРГЕТСКЕ ИНСТАЛАЦИЈЕ ЛИФТ</t>
  </si>
  <si>
    <t>Напомена: 
Сви неопходни АГ радови за санацију оштећења на зидовима и плафону објекта узрокованих полагањем електричних инсталација су предвиђени у АГ предмеру и предрачуну.</t>
  </si>
  <si>
    <t>Accessibility_Municipal building Aleksinac / Приступачност-Општина Алексинац</t>
  </si>
  <si>
    <t>Section:  E.  Electrical Works / Електротехнички радови</t>
  </si>
  <si>
    <t>Unit
Jed.</t>
  </si>
  <si>
    <t>QTY
KOL</t>
  </si>
  <si>
    <t xml:space="preserve">ELECTRICAL POWER INSTALLATIONS FOR LIFT </t>
  </si>
  <si>
    <t>- минијатурни заштитни прекидач за заштиту струјног кола од преоптерећења и кратког споја, 3-полни, 20А, прекидне моћи 6kА, карактеристике C - ком.1</t>
  </si>
  <si>
    <t>3.4</t>
  </si>
  <si>
    <t>Ø25</t>
  </si>
  <si>
    <t>ИНСТАЛАЦИЈА УЗЕМЉЕЊА И ИЗЈЕДНАЧЕНјА ПОТЕНЦИЈАЛА</t>
  </si>
  <si>
    <t>Ручни ископ земље III категорије површине 1 m2 и дубине 0.6m за побијање сонде и полагање Fe/Zn траке у земљи, од штапног уземљивача до лифт јаме. Ископану земљу избацити из јаме. По завршеним радовима земљу насути и набити у слојевима.
Обрачун по m3 земље.</t>
  </si>
  <si>
    <t>Набавка, испорука и побијање у претходно припремљено земљиште штапног уземљивача од топло поцинкованог челика Ø2.5" дужине 3m (слично SRPS N.B4.943-3000) са наставком за прикључење тракастог проводника.</t>
  </si>
  <si>
    <t>Набавка, испорука и полагање Fe/Zn траке 25x4mm у претходно припремљеном земљишту.</t>
  </si>
  <si>
    <t>Набавка, испорука и монтажа укрсног комада за пролазне траке према стандарду SRPS N.B4.936, у кутију са заливањем.</t>
  </si>
  <si>
    <t>Набавка, испорука и монтажа стезаљке за лим за Fe/Zn траку 25x4mm према стандарду SRPS N.B4.908.</t>
  </si>
  <si>
    <t>Набавка, испорука и монтажа Fe/Zn траке 25x4mm на крову и у лифт кућици.</t>
  </si>
  <si>
    <t>Набавка, испорука и монтажа затвореног искришта Imax=100kA (8/20µs) на унутрашњем зиду лифт кућице. Искриште се повезује на Fe/Zn траку 25x4mm.</t>
  </si>
  <si>
    <t>Израда споја Fe/Zn траке са металном конструкцијом заваривањем минималне дужине вара 50mm. По извођењу споја сва оштећена места премазати заштитним средством против корозије.</t>
  </si>
  <si>
    <t>Набавка, испорука и монтажа укрсног комада за пролазне траке према стандарду SRPS N.B4.936</t>
  </si>
  <si>
    <t>E.I.13</t>
  </si>
  <si>
    <t>Making changes in the existing distribution board:</t>
  </si>
  <si>
    <t>Измене у постојећем разводном орману:</t>
  </si>
  <si>
    <t xml:space="preserve"> - miniature circuit breaker for protection of electrical circuits from overload and short circuits , 1-pole, Amperage 16А, breaking capacity 6kA, tripping characteristics B - psc.1</t>
  </si>
  <si>
    <t>минијатурни заштитни прекидач за заштиту струјног кола од преоптерећења и кратког споја, 1-полни, 16А, прекидне моћи 6kА, карактеристике B - ком.1</t>
  </si>
  <si>
    <t>ИНСТАЛАЦИЈА ОСВЕТЉЕЊА И ПРИКЉУЧАКА</t>
  </si>
  <si>
    <r>
      <t xml:space="preserve">Supply, delivery, assembly and connecting to previously placed installations of surface mounted LED luminaire, 11W, system flux 1100 lm - 840 neutral white, 4000K, with power supply unit. IP44. Housing - aluminum die cast, Optical cover - Opal. </t>
    </r>
    <r>
      <rPr>
        <sz val="10"/>
        <rFont val="Arial"/>
        <family val="2"/>
        <charset val="238"/>
      </rPr>
      <t xml:space="preserve"> Similar characteristics as  DN145C LED10S/840 PSU II WH, Philips</t>
    </r>
  </si>
  <si>
    <t>Набавка, испорука, монтажа и повезивање на претходно постављену инсталацију  надградне ЛЕД светиљке, 11W, флукс система 1100 lm - 840 неутрално бела, 4000К, са напојном јединицом. IP44. Кућиште - ливени алуминијум, оптички поклопац - опал. Одговарајућих карактеристика као DN145C LED10S/840 PSU II WH, Philips</t>
  </si>
  <si>
    <t>Набавка, испорука, монтажа и повезивање на претходно изведене инсталације једнополног инсталационог прекидача 10А, 230V</t>
  </si>
  <si>
    <t>Набавка, испорука, монтажа и повезивање на претходно изведене инсталације двополног КИП прекидача 16А, 230V</t>
  </si>
  <si>
    <t>Набавка, испорука и израда инсталација за СОС позивни систем, изван тоалета за инвалиде, каблом N2XH-J 3x1,5 mm2 који се полаже у зиду под малтер.</t>
  </si>
  <si>
    <t>Набавка, испорука и израда инсталација за СОС позивни систем, у тоалету за инвалиде каблом J-H(St)H 2x2x0,8 mm2</t>
  </si>
  <si>
    <t>E: SUMMARY / REKAPTILACIJA</t>
  </si>
  <si>
    <t xml:space="preserve">ELECTRICAL POWER INSTALLATIONS FOR LIFT / 
ЕЛЕКТРОЕНЕРГЕТСКЕ ИНСТАЛАЦИЈЕ ЛИФТ </t>
  </si>
  <si>
    <t>ELECTRICAL POWER INSTALATIONS FOR TOILET /
ЕЛЕКТРОЕНЕРГЕТСКЕ ИНСТАЛАЦИЈЕ ЗА ТОАЛЕТ</t>
  </si>
  <si>
    <t>TOTAL ELECTRICAL WORKS /
UKUPNO ELEKTROTEHNIČKI RADOVI</t>
  </si>
  <si>
    <t>Accessibility_Municipality Aleksinac / Приступачност - Општина Алексинац</t>
  </si>
  <si>
    <t>Section:  EL.  Elevators / Liftovi</t>
  </si>
  <si>
    <t>EL.11</t>
  </si>
  <si>
    <r>
      <rPr>
        <b/>
        <sz val="10"/>
        <rFont val="Arial"/>
        <family val="2"/>
      </rPr>
      <t>NUMBER OF STOPS</t>
    </r>
    <r>
      <rPr>
        <sz val="10"/>
        <rFont val="Arial"/>
        <family val="2"/>
      </rPr>
      <t>: 5, (-2, -1, 0, 1, 2)</t>
    </r>
  </si>
  <si>
    <r>
      <rPr>
        <b/>
        <sz val="10"/>
        <rFont val="Arial"/>
        <family val="2"/>
      </rPr>
      <t>БРОЈ СТАНИЦА</t>
    </r>
    <r>
      <rPr>
        <sz val="10"/>
        <rFont val="Arial"/>
        <family val="2"/>
      </rPr>
      <t>: 5, (-2, -1, 0, 1, 2)</t>
    </r>
  </si>
  <si>
    <r>
      <rPr>
        <b/>
        <sz val="10"/>
        <rFont val="Arial"/>
        <family val="2"/>
      </rPr>
      <t>NUMBER OF LANDINGS AND ORIENTATION</t>
    </r>
    <r>
      <rPr>
        <sz val="10"/>
        <rFont val="Arial"/>
        <family val="2"/>
      </rPr>
      <t>: 5/3+2, at 180 degree</t>
    </r>
  </si>
  <si>
    <r>
      <rPr>
        <b/>
        <sz val="10"/>
        <rFont val="Arial"/>
        <family val="2"/>
      </rPr>
      <t>БРОЈ ПРИЛАЗА И ОРЈЕНТАЦИЈА</t>
    </r>
    <r>
      <rPr>
        <sz val="10"/>
        <rFont val="Arial"/>
        <family val="2"/>
      </rPr>
      <t>: 5/3+2 под углом 180 степени</t>
    </r>
  </si>
  <si>
    <r>
      <rPr>
        <b/>
        <sz val="10"/>
        <rFont val="Arial"/>
        <family val="2"/>
      </rPr>
      <t>TRAVEL HEIGHT</t>
    </r>
    <r>
      <rPr>
        <sz val="10"/>
        <rFont val="Arial"/>
        <family val="2"/>
      </rPr>
      <t>: 8260 mm</t>
    </r>
  </si>
  <si>
    <r>
      <rPr>
        <b/>
        <sz val="10"/>
        <rFont val="Arial"/>
        <family val="2"/>
      </rPr>
      <t>ВИСИНА ДИЗАЊА</t>
    </r>
    <r>
      <rPr>
        <sz val="10"/>
        <rFont val="Arial"/>
        <family val="2"/>
      </rPr>
      <t>: 8260 мм</t>
    </r>
  </si>
  <si>
    <t>Accessibility - Zgrada Opštine, Aleksinac
Приступачност - Зграда Општине, Алексинац</t>
  </si>
  <si>
    <t>Section/Секција:  6.HVAC / Машинске инсталације грејања</t>
  </si>
  <si>
    <t>Испорука и инсталација новог радијаторског вентила у одговарајућој димензији. Радијаторски вентили су са ручним погоном.</t>
  </si>
  <si>
    <t>DN15 (21,3x2) lenght 48m, weight 45,7kg</t>
  </si>
  <si>
    <t>DN15 (21,3x2) dužine 48m, mase 45,7kg</t>
  </si>
  <si>
    <t>DN20 (26,9x2,3) lenght 18m, weight 25,1kg</t>
  </si>
  <si>
    <t>DN20 (26,9x2,3) dužine 18m, mase 25,1kg</t>
  </si>
  <si>
    <t>Supply, transportation of materials and plastering of facades of the lift shaft with two-layer cement mortar.</t>
  </si>
  <si>
    <t>Набавка и транспорт материјала и малтерисање фасаде лифтовске шахте цементним малтером у два слоја.</t>
  </si>
  <si>
    <t>2.14</t>
  </si>
  <si>
    <t>Supply, material transport and construction of concrete blocks 20 cm thick with cement mortar for a foundation wall.</t>
  </si>
  <si>
    <t>Набавка материјала и зидање темељног зида од бетонских блокова дебљине 20цм цементним малтером.</t>
  </si>
  <si>
    <t>Supply, material transport and filling of gravel into a space framed by a foundation wall, with compaction to the required compressibility for laying the floor on the ground.</t>
  </si>
  <si>
    <t>Набавка материјала и насипање шљунка у простор оивичен темељним зидом, са набијањем до потребне стишљивости за постављање пода на земљи.</t>
  </si>
  <si>
    <t>2.3.3</t>
  </si>
  <si>
    <t>Supply, transportation of materials and plastering of the walls with two-layer extension mortar.</t>
  </si>
  <si>
    <t>Набавка и транспорт материјала и малтерисање зидова продужним малтером у два слоја.</t>
  </si>
  <si>
    <t>2.12</t>
  </si>
  <si>
    <t>2.15</t>
  </si>
  <si>
    <t>Supply, material transport and installation of upright galvanized gutter.</t>
  </si>
  <si>
    <t>Набавка материјала и постављање усправног олука од поцинкованог лима.</t>
  </si>
  <si>
    <t>Extra material required for installation of piping network of carbon steel pipes, connecting and sealing material, hangers, supports, klingerit, two-piece pipe clamps, hangers for pipes, welding gas, oxygen, guides, hemp, welding wire and other materials, and all other accessories.  50% of the previous item</t>
  </si>
  <si>
    <t>total</t>
  </si>
  <si>
    <t>Isporuka i montaža cevne mreže izgrađene od čeličnih bešavnih cevi  od  DX55D (Č1212) kvaliteta po SRPS C.B5.021 izrađene po standardu SRPS EN 10220:</t>
  </si>
  <si>
    <t>Delivery and installation of new seamless carbon steel pipes DX55D (Č1212) quality according to SRPS C.B5.021 made in accordance with SRPS EN 10220:</t>
  </si>
  <si>
    <t>set</t>
  </si>
  <si>
    <t>Обрачун по комаду ДН15</t>
  </si>
  <si>
    <t>Billing by piece DN15</t>
  </si>
  <si>
    <t>Испорука и инсталација новог радијаторског навијка у одговарајућој димензији. Навијци са предвиђени са предподешавањем. Навијци су подешени на позиције према постојећим навијцима / вентилима</t>
  </si>
  <si>
    <t>Delivery and installation of new radiator  lockshield  in appropriate dimension. Lockshields are equipped with preadjustment. Lockshields are adjusted to positions equivalet to original valves/lockshields</t>
  </si>
  <si>
    <t>6.2.1.5</t>
  </si>
  <si>
    <t>Delivery and installation of new radiator valve in appropriate dimension. Radiator valves are equipped with manual heads.</t>
  </si>
  <si>
    <t>6.2.1.4</t>
  </si>
  <si>
    <t>Billing by radiator</t>
  </si>
  <si>
    <t>6.2.1.8</t>
  </si>
  <si>
    <t>Billing by connection</t>
  </si>
  <si>
    <t>Обрачун по радијатору</t>
  </si>
  <si>
    <t>6.3.3</t>
  </si>
  <si>
    <t>Billing by radiator position</t>
  </si>
  <si>
    <t>Изолација радијатора чији вентили нису у функцији методом ледених чепова. Смрзавње цевовода се врши фреонским апаратом.</t>
  </si>
  <si>
    <t>Isolation of radiator by means of plug freezing. Using electric pipe freezing  with refrigreration cycle.</t>
  </si>
  <si>
    <t>6.3.2</t>
  </si>
  <si>
    <t>Обрачун по позицији пражњења</t>
  </si>
  <si>
    <t>Billing by section of piping being drained</t>
  </si>
  <si>
    <t>Cloasing off and draining of radiator section. All water from interior installation is to be collected for propper disposal.</t>
  </si>
  <si>
    <t>6.3.1</t>
  </si>
  <si>
    <t>total price</t>
  </si>
  <si>
    <t>unit price</t>
  </si>
  <si>
    <t>qty</t>
  </si>
  <si>
    <t>unit</t>
  </si>
  <si>
    <t>Измене радијаторског грејања</t>
  </si>
  <si>
    <t>Radiator modification</t>
  </si>
  <si>
    <t>кол.
Qty</t>
  </si>
  <si>
    <t>Јед.
Unit</t>
  </si>
  <si>
    <t>бр.
No.</t>
  </si>
  <si>
    <t xml:space="preserve">ПРЕДМЕР И ПРЕДРАЧУН </t>
  </si>
  <si>
    <t>2.13.1</t>
  </si>
  <si>
    <t>2.2.3</t>
  </si>
  <si>
    <t>2.2.4</t>
  </si>
  <si>
    <t>2.3.2</t>
  </si>
  <si>
    <t>2.13.2</t>
  </si>
  <si>
    <t>2.7.1</t>
  </si>
  <si>
    <t>C.II.5</t>
  </si>
  <si>
    <t>C.II.4</t>
  </si>
  <si>
    <t>C.II.3</t>
  </si>
  <si>
    <t>C.II.2</t>
  </si>
  <si>
    <t>C.II.1</t>
  </si>
  <si>
    <t>EARTH WORKS</t>
  </si>
  <si>
    <t>l.s.</t>
  </si>
  <si>
    <t>Чишћење зоне обухваћене радовима од шута И растиња, прикупљање у утовар и одвожење шута на депонију удаљену до 10км од градилишта је укључено у цену.                                    Цена пауш.</t>
  </si>
  <si>
    <t>Clearing terrain in working zone from all plants and debris, collecting, loading and transportation of material to landfill, up to 10km distance is included
Lump sum calculation.</t>
  </si>
  <si>
    <t>C.I.2</t>
  </si>
  <si>
    <t>Обележавање преломих тачака за ископе, положаје нових конструкција и сви геодетски радови потребни за успешно извршење свих пројектом предвиђених радова                                                   Цена пауш.</t>
  </si>
  <si>
    <t>Marking out and measuring off the points for excavation on a terrain, positioning of all structures and all syrvey  work needed for sucessful execution of all works that are part of BoQ.                                                         Lump sum calculation.</t>
  </si>
  <si>
    <t>C.I.1</t>
  </si>
  <si>
    <t>PREPARATORY WORKS</t>
  </si>
  <si>
    <t>Опис радова</t>
  </si>
  <si>
    <t>ELECTRICAL POWER INSTALATIONS FOR TOILET</t>
  </si>
  <si>
    <t>E.II</t>
  </si>
  <si>
    <t>E.I</t>
  </si>
  <si>
    <t>ЕЛЕКТРОЕНЕРГЕТСКЕ ИНСТАЛАЦИЈЕ ЗА ТОАЛЕТ УКУПНО</t>
  </si>
  <si>
    <t>ELECTRICAL POWER INSTALATIONS FOR TOILET TOTAL</t>
  </si>
  <si>
    <t>compl</t>
  </si>
  <si>
    <t>Потребна мерења и испитивања са издавањем АТЕСТА и пуштањем инсталације у рад.</t>
  </si>
  <si>
    <t xml:space="preserve">Needed measuring and testing with ATTEST issuing and installation commissioning. </t>
  </si>
  <si>
    <t>3.13</t>
  </si>
  <si>
    <t>ПРИПРЕМНО-ЗАВРШНИ РАДОВИ</t>
  </si>
  <si>
    <t xml:space="preserve">PRELIMINARY AND FINISH WORKS </t>
  </si>
  <si>
    <t>Пуштање у рад и програмирање  СОС система, са провером исправности рада</t>
  </si>
  <si>
    <t>Commissioning and programing of SOS intercom system with checking of its correct functioning.</t>
  </si>
  <si>
    <t>3.8</t>
  </si>
  <si>
    <t>Набавка, испорука и надградна монтажа у тоалету за инвалиде са повезивањем на претходно постављене електричне инсталације, позивног тастера са канапом, за активирање звучног и светлосног сигнала.</t>
  </si>
  <si>
    <t xml:space="preserve">Supply, delivery, flush-wall mounting inside toilet and connecting to previously placed electrical installations of a activating unit for SOS intercom system, with cord-switch for activating SOS acoustic and luminous signals.  </t>
  </si>
  <si>
    <t>E.II.13</t>
  </si>
  <si>
    <t>Набавка, испорука и надградна монтажа у тоалету за инвалиде са повезивањем на претходно постављене електричне инсталације,  јединице за ресет СОС позивног система, са тастером за ресет црвене сигналне лампе и звучног сигнла.</t>
  </si>
  <si>
    <t>A</t>
  </si>
  <si>
    <t>ARCHITECTURAL WORKS</t>
  </si>
  <si>
    <t>Section:  A.  Architectural Works / Архитектонски радови</t>
  </si>
  <si>
    <t>Accessibility_Municipal building Aleksinac</t>
  </si>
  <si>
    <t xml:space="preserve"> Приступачност_Зграда Општине Алексинац</t>
  </si>
  <si>
    <t xml:space="preserve">Accessibility_Municipal building Aleksinac / Приступачност_Зграда Општине Алексинац
</t>
  </si>
  <si>
    <t>Excavation of a 20 cm thick layer of humus, and removal of excavated humus, debris, shot and vegetation at the site of the new path. Take all excavated material to landfill.</t>
  </si>
  <si>
    <t>Ископ хумуса дебљине 20цм и премештање постојеће вегетације на месту нове стазе. Транспорт земље и шута на депонију.</t>
  </si>
  <si>
    <t>Уклањање стазе уз објекат и дела поплочаног платоа од бехатон коцки. Привремено одлагање и накнадно складиштење у договору са наручиоцем.</t>
  </si>
  <si>
    <t>Supply, material transport, sanding and leveling of coarse sand as a substrate for behaton cubes in the new section of track.</t>
  </si>
  <si>
    <t>Набавка материјала, насипање и поравнавање крупног песка као подлоге за бехатон коцке на новом делу стазе.</t>
  </si>
  <si>
    <t>Supply, material transport of coarse sand and repair of the behaton cube base on the part of the track being reconstructed.</t>
  </si>
  <si>
    <t>Набавка крупног песка и поправка подлоге за бехатон коцке на делу стазе који се реконструише.</t>
  </si>
  <si>
    <t>flat rate</t>
  </si>
  <si>
    <t>Supply, material transport and installation of 12 cm wide concrete curbs on new section of track. They are placed in a layer of concrete on a bed of coarse sand.</t>
  </si>
  <si>
    <t xml:space="preserve">Набавка материјала и постављање бетонских ивичњака ширине 12 цм на новом делу стазе. Постављају се у слој од бетона на подлогу од крупног песка. </t>
  </si>
  <si>
    <t>Израда и уградња капије ширине 100цм од кутијастих профила са одговарајућим оковом и даљински контролисаном бравом.</t>
  </si>
  <si>
    <t>Design and installation of a 100cm wide gate made of box profiles with appropriate fittings and remotely controlled lock.</t>
  </si>
  <si>
    <t>Allow for removal of part of the paved plateau from behaton cubes. Temporary disposal and subsequent storage in consultation with the client.</t>
  </si>
  <si>
    <t>Уклањање дела поплочаног платоа од бехатон коцки. Привремено одлагање и накнадно складиштење у договору са наручиоцем.</t>
  </si>
  <si>
    <t>Excavation of Category IV land for the purpose of constructing foundation of lift and entrance porch, with the removal of excess excavation by truck to a landfill up to 10 km away. Excavation should be done carefully to avoid damage to the existing building.</t>
  </si>
  <si>
    <t>Ископ земљишта IV категорије у сврху изградње темеља лифта и улазног трема, уклањање вишка ископа камионом до одлагалишта удаљеног до 10 км. Ископ треба обавити пажљиво да се не би оштетила постојећа зграда.</t>
  </si>
  <si>
    <t>2.9</t>
  </si>
  <si>
    <t>C.II.9</t>
  </si>
  <si>
    <t>C.II.10</t>
  </si>
  <si>
    <t>C.II.11</t>
  </si>
  <si>
    <t xml:space="preserve">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
</t>
  </si>
  <si>
    <t>Све следеће позиције обухватају: сав употребљени материјал са растуром, припремно-завршним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</si>
  <si>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Procurement, transport and installation of PPR water supply pipes including all necessary fittings, supports, insulation and protection                                     
Calculation per m of length of installed water supply network.</t>
  </si>
  <si>
    <t>Набавка, транспорт и уградња водоводних ППР цеви укључујући сав потребан фитинг и спојни материјал, ослонце, изолацију и заштиту.
Обрачун по метру дужном монтиране водоводне мреже.</t>
  </si>
  <si>
    <t>4.3.1.
4.3.2.</t>
  </si>
  <si>
    <t xml:space="preserve">Supply and installation of built-in gate(stop) valves.                       </t>
  </si>
  <si>
    <t>Набавка, транспорт и уградња пропусних вентила.</t>
  </si>
  <si>
    <t>4.3.3.</t>
  </si>
  <si>
    <t>4.5.6.</t>
  </si>
  <si>
    <t xml:space="preserve">Supply and installation of angle ball valves.                              </t>
  </si>
  <si>
    <t>Набавка, транспорт и уградња ЕК вентила.</t>
  </si>
  <si>
    <t>4.3.7.</t>
  </si>
  <si>
    <t xml:space="preserve">Unit Rate (RSD) / Цена по јединици мере (RSD)  </t>
  </si>
  <si>
    <t xml:space="preserve">Amount (RSD) / Укупно (RSD)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</si>
</sst>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0;[Red]0.00"/>
    <numFmt numFmtId="165" formatCode="0.0"/>
    <numFmt numFmtId="166" formatCode="#,##0.0"/>
    <numFmt numFmtId="167" formatCode="_-* #,##0.00\ _D_i_n_-;\-* #,##0.00\ _D_i_n_-;_-* &quot;-&quot;??\ _D_i_n_-;_-@_-"/>
    <numFmt numFmtId="168" formatCode="00"/>
    <numFmt numFmtId="169" formatCode="&quot;M&quot;\.0"/>
    <numFmt numFmtId="170" formatCode="#.##"/>
    <numFmt numFmtId="171" formatCode="_(* #,##0_);_(* \(#,##0\);_(* &quot;-&quot;??_);_(@_)"/>
  </numFmts>
  <fonts count="49">
    <font>
      <sz val="11"/>
      <color theme="1"/>
      <name val="Calibri"/>
      <family val="2"/>
      <charset val="238"/>
      <scheme val="minor"/>
    </font>
    <font>
      <sz val="10"/>
      <name val="Arial"/>
      <family val="2"/>
    </font>
    <font>
      <b/>
      <sz val="10"/>
      <name val="Arial"/>
      <family val="2"/>
    </font>
    <font>
      <b/>
      <sz val="11"/>
      <name val="Arial"/>
      <family val="2"/>
    </font>
    <font>
      <sz val="11"/>
      <name val="Arial"/>
      <family val="2"/>
    </font>
    <font>
      <sz val="10"/>
      <name val="Helv"/>
    </font>
    <font>
      <b/>
      <sz val="11"/>
      <color indexed="8"/>
      <name val="Arial"/>
      <family val="2"/>
      <charset val="238"/>
    </font>
    <font>
      <b/>
      <sz val="11"/>
      <name val="Arial"/>
      <family val="2"/>
      <charset val="238"/>
    </font>
    <font>
      <sz val="11"/>
      <name val="Calibri"/>
      <family val="2"/>
    </font>
    <font>
      <b/>
      <sz val="11"/>
      <color indexed="8"/>
      <name val="Calibri"/>
      <family val="2"/>
      <charset val="238"/>
    </font>
    <font>
      <b/>
      <sz val="11"/>
      <color indexed="8"/>
      <name val="Arial"/>
      <family val="2"/>
    </font>
    <font>
      <b/>
      <sz val="11"/>
      <name val="Calibri"/>
      <family val="2"/>
      <charset val="238"/>
    </font>
    <font>
      <sz val="10"/>
      <color indexed="10"/>
      <name val="Arial"/>
      <family val="2"/>
    </font>
    <font>
      <vertAlign val="superscript"/>
      <sz val="10"/>
      <name val="Arial"/>
      <family val="2"/>
    </font>
    <font>
      <sz val="10"/>
      <color indexed="8"/>
      <name val="Arial"/>
      <family val="2"/>
    </font>
    <font>
      <b/>
      <sz val="18"/>
      <name val="Arial"/>
      <family val="2"/>
      <charset val="204"/>
    </font>
    <font>
      <b/>
      <sz val="16"/>
      <name val="Arial"/>
      <family val="2"/>
      <charset val="204"/>
    </font>
    <font>
      <sz val="16"/>
      <name val="Arial"/>
      <family val="2"/>
    </font>
    <font>
      <b/>
      <sz val="14"/>
      <name val="Arial"/>
      <family val="2"/>
      <charset val="204"/>
    </font>
    <font>
      <sz val="10"/>
      <name val="Arial"/>
      <family val="2"/>
      <charset val="204"/>
    </font>
    <font>
      <b/>
      <sz val="11"/>
      <name val="Arial"/>
      <family val="2"/>
      <charset val="204"/>
    </font>
    <font>
      <b/>
      <sz val="11"/>
      <name val="MAC C Swiss"/>
      <family val="2"/>
    </font>
    <font>
      <sz val="8"/>
      <name val="Calibri"/>
      <family val="2"/>
      <charset val="238"/>
    </font>
    <font>
      <sz val="12"/>
      <name val="Times New Roman"/>
      <family val="1"/>
    </font>
    <font>
      <sz val="14"/>
      <color indexed="8"/>
      <name val="Arial"/>
      <family val="2"/>
    </font>
    <font>
      <sz val="11"/>
      <color indexed="8"/>
      <name val="Arial"/>
      <family val="2"/>
    </font>
    <font>
      <sz val="10"/>
      <name val="Arial"/>
      <family val="2"/>
      <charset val="238"/>
    </font>
    <font>
      <sz val="11"/>
      <color indexed="10"/>
      <name val="Calibri"/>
      <family val="2"/>
      <charset val="238"/>
    </font>
    <font>
      <sz val="10"/>
      <color indexed="10"/>
      <name val="Arial"/>
      <family val="2"/>
      <charset val="238"/>
    </font>
    <font>
      <b/>
      <sz val="10"/>
      <color indexed="8"/>
      <name val="Arial"/>
      <family val="2"/>
    </font>
    <font>
      <sz val="11"/>
      <name val="Arial"/>
      <family val="2"/>
      <charset val="204"/>
    </font>
    <font>
      <b/>
      <sz val="11"/>
      <color indexed="10"/>
      <name val="Arial"/>
      <family val="2"/>
    </font>
    <font>
      <b/>
      <sz val="10"/>
      <color indexed="10"/>
      <name val="Arial"/>
      <family val="2"/>
    </font>
    <font>
      <b/>
      <sz val="14"/>
      <name val="Arial"/>
      <family val="2"/>
    </font>
    <font>
      <sz val="12"/>
      <color indexed="8"/>
      <name val="Calibri"/>
      <family val="2"/>
      <charset val="238"/>
    </font>
    <font>
      <b/>
      <sz val="12"/>
      <name val="Arial"/>
      <family val="2"/>
      <charset val="204"/>
    </font>
    <font>
      <sz val="11"/>
      <name val="Arial Narrow"/>
      <family val="2"/>
      <charset val="238"/>
    </font>
    <font>
      <sz val="11"/>
      <name val="Calibri"/>
      <family val="2"/>
      <charset val="238"/>
    </font>
    <font>
      <sz val="12"/>
      <name val="Arial"/>
      <family val="2"/>
      <charset val="204"/>
    </font>
    <font>
      <vertAlign val="superscript"/>
      <sz val="10"/>
      <color indexed="8"/>
      <name val="Arial"/>
      <family val="2"/>
    </font>
    <font>
      <sz val="12"/>
      <name val="Arial"/>
      <family val="2"/>
    </font>
    <font>
      <vertAlign val="superscript"/>
      <sz val="10"/>
      <name val="Arial"/>
      <family val="2"/>
      <charset val="238"/>
    </font>
    <font>
      <sz val="10"/>
      <color indexed="8"/>
      <name val="Arial"/>
      <family val="2"/>
    </font>
    <font>
      <sz val="14"/>
      <color indexed="8"/>
      <name val="Arial"/>
      <family val="2"/>
    </font>
    <font>
      <sz val="11"/>
      <color indexed="10"/>
      <name val="Calibri"/>
      <family val="2"/>
    </font>
    <font>
      <sz val="11"/>
      <color theme="1"/>
      <name val="Calibri"/>
      <family val="2"/>
      <scheme val="minor"/>
    </font>
    <font>
      <sz val="12"/>
      <color rgb="FF006100"/>
      <name val="Times New Roman"/>
      <family val="2"/>
      <charset val="238"/>
    </font>
    <font>
      <sz val="11"/>
      <color theme="1"/>
      <name val="Calibri"/>
      <family val="2"/>
      <charset val="238"/>
      <scheme val="minor"/>
    </font>
    <font>
      <sz val="11"/>
      <color theme="1"/>
      <name val="Arial"/>
      <family val="2"/>
      <charset val="238"/>
    </font>
  </fonts>
  <fills count="7">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2"/>
        <bgColor indexed="64"/>
      </patternFill>
    </fill>
    <fill>
      <patternFill patternType="solid">
        <fgColor indexed="9"/>
        <bgColor indexed="8"/>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top style="thin">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8"/>
      </left>
      <right style="thin">
        <color indexed="8"/>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0">
    <xf numFmtId="0" fontId="0" fillId="0" borderId="0"/>
    <xf numFmtId="43" fontId="1" fillId="0" borderId="0" applyFont="0" applyFill="0" applyBorder="0" applyAlignment="0" applyProtection="0"/>
    <xf numFmtId="0" fontId="46" fillId="6" borderId="0" applyNumberFormat="0" applyBorder="0" applyAlignment="0" applyProtection="0"/>
    <xf numFmtId="0" fontId="1" fillId="0" borderId="0"/>
    <xf numFmtId="0" fontId="23" fillId="0" borderId="0"/>
    <xf numFmtId="0" fontId="48" fillId="0" borderId="0"/>
    <xf numFmtId="0" fontId="1" fillId="0" borderId="0"/>
    <xf numFmtId="0" fontId="4" fillId="0" borderId="0"/>
    <xf numFmtId="0" fontId="47" fillId="0" borderId="0"/>
    <xf numFmtId="0" fontId="1" fillId="0" borderId="0"/>
    <xf numFmtId="0" fontId="47" fillId="0" borderId="0"/>
    <xf numFmtId="0" fontId="1" fillId="0" borderId="0"/>
    <xf numFmtId="0" fontId="1" fillId="0" borderId="0"/>
    <xf numFmtId="0" fontId="23" fillId="0" borderId="0"/>
    <xf numFmtId="0" fontId="45" fillId="0" borderId="0"/>
    <xf numFmtId="0" fontId="30" fillId="0" borderId="0"/>
    <xf numFmtId="0" fontId="19" fillId="0" borderId="0"/>
    <xf numFmtId="0" fontId="19" fillId="0" borderId="0"/>
    <xf numFmtId="0" fontId="47" fillId="0" borderId="0"/>
    <xf numFmtId="0" fontId="5" fillId="0" borderId="0"/>
  </cellStyleXfs>
  <cellXfs count="590">
    <xf numFmtId="0" fontId="0" fillId="0" borderId="0" xfId="0"/>
    <xf numFmtId="0" fontId="2" fillId="0" borderId="0" xfId="0" applyFont="1" applyBorder="1" applyAlignment="1">
      <alignment horizontal="right"/>
    </xf>
    <xf numFmtId="164" fontId="1" fillId="0" borderId="1" xfId="0" applyNumberFormat="1" applyFont="1" applyBorder="1" applyAlignment="1">
      <alignment horizontal="center" wrapText="1"/>
    </xf>
    <xf numFmtId="4" fontId="1" fillId="0" borderId="1" xfId="0" applyNumberFormat="1" applyFont="1" applyBorder="1"/>
    <xf numFmtId="0" fontId="1" fillId="0" borderId="1" xfId="0" applyFont="1" applyBorder="1" applyAlignment="1">
      <alignment horizontal="center" vertical="top" wrapText="1"/>
    </xf>
    <xf numFmtId="0" fontId="4" fillId="0" borderId="0" xfId="0" applyFont="1"/>
    <xf numFmtId="4" fontId="4" fillId="0" borderId="0" xfId="0" applyNumberFormat="1" applyFont="1"/>
    <xf numFmtId="4" fontId="0" fillId="0" borderId="0" xfId="0" applyNumberFormat="1"/>
    <xf numFmtId="0" fontId="4" fillId="0" borderId="0" xfId="0" applyFont="1" applyAlignment="1">
      <alignment horizontal="center"/>
    </xf>
    <xf numFmtId="0" fontId="8" fillId="0" borderId="1" xfId="3"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center" vertical="center" wrapText="1"/>
    </xf>
    <xf numFmtId="0" fontId="4" fillId="0" borderId="0" xfId="0" applyFont="1" applyBorder="1" applyAlignment="1">
      <alignment horizontal="center"/>
    </xf>
    <xf numFmtId="0" fontId="1" fillId="0" borderId="1" xfId="0" applyFont="1" applyBorder="1" applyAlignment="1">
      <alignment horizontal="center"/>
    </xf>
    <xf numFmtId="0" fontId="2" fillId="0" borderId="0" xfId="0" applyFont="1" applyBorder="1" applyAlignment="1">
      <alignment horizontal="center"/>
    </xf>
    <xf numFmtId="4" fontId="1" fillId="0" borderId="1" xfId="3" applyNumberFormat="1" applyFont="1" applyBorder="1" applyAlignment="1" applyProtection="1">
      <alignment horizontal="right"/>
      <protection locked="0"/>
    </xf>
    <xf numFmtId="0" fontId="1" fillId="0" borderId="2" xfId="0" applyFont="1" applyBorder="1" applyAlignment="1">
      <alignment horizontal="center" vertical="top" wrapText="1"/>
    </xf>
    <xf numFmtId="164" fontId="1" fillId="0" borderId="2" xfId="0" applyNumberFormat="1" applyFont="1" applyBorder="1" applyAlignment="1">
      <alignment horizontal="center" wrapText="1"/>
    </xf>
    <xf numFmtId="0" fontId="7" fillId="0" borderId="0" xfId="0" applyFont="1" applyBorder="1" applyAlignment="1">
      <alignment horizontal="center"/>
    </xf>
    <xf numFmtId="0" fontId="3" fillId="0" borderId="0" xfId="0" applyFont="1" applyBorder="1" applyAlignment="1">
      <alignment horizontal="right" wrapText="1"/>
    </xf>
    <xf numFmtId="164" fontId="1" fillId="0" borderId="3" xfId="0" applyNumberFormat="1" applyFont="1" applyBorder="1" applyAlignment="1">
      <alignment horizontal="center" wrapText="1"/>
    </xf>
    <xf numFmtId="0" fontId="1" fillId="0" borderId="2" xfId="0" applyFont="1" applyBorder="1" applyAlignment="1">
      <alignment horizontal="justify" vertical="top" wrapText="1"/>
    </xf>
    <xf numFmtId="0" fontId="1" fillId="0" borderId="4" xfId="0" applyFont="1" applyBorder="1" applyAlignment="1">
      <alignment horizontal="left" vertical="top" wrapText="1"/>
    </xf>
    <xf numFmtId="4" fontId="1" fillId="0" borderId="5" xfId="0" applyNumberFormat="1" applyFont="1" applyBorder="1" applyAlignment="1">
      <alignment wrapText="1"/>
    </xf>
    <xf numFmtId="0" fontId="7" fillId="0" borderId="1" xfId="0" applyFont="1" applyBorder="1" applyAlignment="1">
      <alignment horizontal="center" vertical="center"/>
    </xf>
    <xf numFmtId="0" fontId="7" fillId="0" borderId="6" xfId="0" applyFont="1" applyBorder="1" applyAlignment="1">
      <alignment horizontal="center"/>
    </xf>
    <xf numFmtId="0" fontId="20" fillId="0" borderId="1" xfId="16" applyFont="1" applyBorder="1" applyAlignment="1">
      <alignment horizontal="center" vertical="center" wrapText="1"/>
    </xf>
    <xf numFmtId="0" fontId="3" fillId="0" borderId="1" xfId="16" applyFont="1" applyBorder="1" applyAlignment="1">
      <alignment horizontal="center" vertical="center" wrapText="1"/>
    </xf>
    <xf numFmtId="4" fontId="3" fillId="0" borderId="1" xfId="16" applyNumberFormat="1" applyFont="1" applyBorder="1" applyAlignment="1">
      <alignment horizontal="center" vertical="center" wrapText="1"/>
    </xf>
    <xf numFmtId="0" fontId="1" fillId="0" borderId="6" xfId="0" applyFont="1" applyBorder="1" applyAlignment="1">
      <alignment horizontal="left" vertical="top" wrapText="1"/>
    </xf>
    <xf numFmtId="0" fontId="0" fillId="0" borderId="0" xfId="0" applyBorder="1"/>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47" fillId="0" borderId="0" xfId="18"/>
    <xf numFmtId="4" fontId="47" fillId="0" borderId="0" xfId="18" applyNumberFormat="1"/>
    <xf numFmtId="0" fontId="47" fillId="0" borderId="0" xfId="18" applyAlignment="1">
      <alignment horizontal="center"/>
    </xf>
    <xf numFmtId="0" fontId="4" fillId="0" borderId="0" xfId="18" applyFont="1" applyAlignment="1">
      <alignment horizontal="center"/>
    </xf>
    <xf numFmtId="4" fontId="12" fillId="0" borderId="9" xfId="18" applyNumberFormat="1" applyFont="1" applyBorder="1"/>
    <xf numFmtId="0" fontId="3" fillId="0" borderId="0" xfId="18" applyFont="1" applyAlignment="1">
      <alignment horizontal="right" wrapText="1"/>
    </xf>
    <xf numFmtId="0" fontId="7" fillId="0" borderId="1" xfId="18" applyFont="1" applyBorder="1" applyAlignment="1">
      <alignment horizontal="center" vertical="center"/>
    </xf>
    <xf numFmtId="0" fontId="7" fillId="0" borderId="0" xfId="18" applyFont="1" applyAlignment="1">
      <alignment horizontal="center"/>
    </xf>
    <xf numFmtId="4" fontId="4" fillId="0" borderId="0" xfId="18" applyNumberFormat="1" applyFont="1"/>
    <xf numFmtId="0" fontId="4" fillId="0" borderId="0" xfId="18" applyFont="1"/>
    <xf numFmtId="4" fontId="3" fillId="0" borderId="0" xfId="18" applyNumberFormat="1" applyFont="1"/>
    <xf numFmtId="4" fontId="2" fillId="0" borderId="0" xfId="18" applyNumberFormat="1" applyFont="1" applyAlignment="1">
      <alignment horizontal="right"/>
    </xf>
    <xf numFmtId="0" fontId="2" fillId="0" borderId="0" xfId="18" applyFont="1" applyAlignment="1">
      <alignment horizontal="right"/>
    </xf>
    <xf numFmtId="0" fontId="2" fillId="0" borderId="0" xfId="18" applyFont="1" applyAlignment="1">
      <alignment horizontal="center"/>
    </xf>
    <xf numFmtId="4" fontId="3" fillId="0" borderId="0" xfId="18" applyNumberFormat="1" applyFont="1" applyFill="1"/>
    <xf numFmtId="4" fontId="2" fillId="0" borderId="0" xfId="18" applyNumberFormat="1" applyFont="1" applyFill="1" applyAlignment="1">
      <alignment horizontal="right"/>
    </xf>
    <xf numFmtId="0" fontId="2" fillId="0" borderId="0" xfId="18" applyFont="1" applyFill="1" applyAlignment="1">
      <alignment horizontal="right"/>
    </xf>
    <xf numFmtId="4" fontId="1" fillId="0" borderId="1" xfId="18" applyNumberFormat="1" applyFont="1" applyFill="1" applyBorder="1"/>
    <xf numFmtId="4" fontId="1" fillId="0" borderId="1" xfId="3" applyNumberFormat="1" applyFill="1" applyBorder="1" applyAlignment="1" applyProtection="1">
      <alignment horizontal="right"/>
      <protection locked="0"/>
    </xf>
    <xf numFmtId="0" fontId="1" fillId="0" borderId="1" xfId="18" applyFont="1" applyFill="1" applyBorder="1" applyAlignment="1">
      <alignment horizontal="center"/>
    </xf>
    <xf numFmtId="0" fontId="1" fillId="0" borderId="1" xfId="18" applyFont="1" applyFill="1" applyBorder="1" applyAlignment="1">
      <alignment horizontal="justify" vertical="top" wrapText="1"/>
    </xf>
    <xf numFmtId="0" fontId="1" fillId="0" borderId="1" xfId="18" applyFont="1" applyBorder="1" applyAlignment="1">
      <alignment horizontal="center" vertical="top" wrapText="1"/>
    </xf>
    <xf numFmtId="4" fontId="2" fillId="0" borderId="1" xfId="18" applyNumberFormat="1" applyFont="1" applyFill="1" applyBorder="1" applyAlignment="1">
      <alignment horizontal="right"/>
    </xf>
    <xf numFmtId="4" fontId="1" fillId="0" borderId="1" xfId="18" applyNumberFormat="1" applyFont="1" applyFill="1" applyBorder="1" applyAlignment="1">
      <alignment horizontal="right"/>
    </xf>
    <xf numFmtId="2" fontId="1" fillId="0" borderId="1" xfId="18" applyNumberFormat="1" applyFont="1" applyBorder="1" applyAlignment="1">
      <alignment horizontal="center" vertical="top" wrapText="1"/>
    </xf>
    <xf numFmtId="0" fontId="1" fillId="0" borderId="1" xfId="18" applyFont="1" applyFill="1" applyBorder="1" applyAlignment="1">
      <alignment horizontal="left" vertical="top" wrapText="1"/>
    </xf>
    <xf numFmtId="4" fontId="1" fillId="0" borderId="0" xfId="18" applyNumberFormat="1" applyFont="1" applyFill="1" applyBorder="1"/>
    <xf numFmtId="4" fontId="1" fillId="0" borderId="0" xfId="3" applyNumberFormat="1" applyFill="1" applyBorder="1" applyAlignment="1" applyProtection="1">
      <alignment horizontal="right"/>
      <protection locked="0"/>
    </xf>
    <xf numFmtId="0" fontId="1" fillId="0" borderId="0" xfId="18" applyFont="1" applyFill="1" applyBorder="1" applyAlignment="1">
      <alignment horizontal="center"/>
    </xf>
    <xf numFmtId="0" fontId="1" fillId="0" borderId="0" xfId="18" applyFont="1" applyFill="1" applyBorder="1" applyAlignment="1">
      <alignment horizontal="justify" vertical="top" wrapText="1"/>
    </xf>
    <xf numFmtId="164" fontId="1" fillId="0" borderId="1" xfId="18" applyNumberFormat="1" applyFont="1" applyFill="1" applyBorder="1" applyAlignment="1">
      <alignment horizontal="center" wrapText="1"/>
    </xf>
    <xf numFmtId="0" fontId="47" fillId="0" borderId="10" xfId="18" applyBorder="1"/>
    <xf numFmtId="0" fontId="3" fillId="0" borderId="1" xfId="0" applyFont="1" applyFill="1" applyBorder="1" applyAlignment="1">
      <alignment wrapText="1"/>
    </xf>
    <xf numFmtId="0" fontId="26" fillId="0" borderId="1" xfId="0" applyFont="1" applyBorder="1" applyAlignment="1">
      <alignment horizontal="center"/>
    </xf>
    <xf numFmtId="0" fontId="26" fillId="0" borderId="0" xfId="0" applyFont="1"/>
    <xf numFmtId="0" fontId="1" fillId="0" borderId="11" xfId="0" applyFont="1" applyBorder="1" applyAlignment="1">
      <alignment horizontal="justify" vertical="top" wrapText="1"/>
    </xf>
    <xf numFmtId="4" fontId="1" fillId="0" borderId="1" xfId="0" applyNumberFormat="1" applyFont="1" applyFill="1" applyBorder="1" applyAlignment="1">
      <alignment horizontal="right"/>
    </xf>
    <xf numFmtId="0" fontId="26" fillId="0" borderId="1" xfId="0" applyFont="1" applyFill="1" applyBorder="1" applyAlignment="1">
      <alignment horizontal="center"/>
    </xf>
    <xf numFmtId="0" fontId="0" fillId="0" borderId="0" xfId="0" applyFill="1"/>
    <xf numFmtId="0" fontId="1" fillId="0" borderId="1" xfId="0" applyFont="1" applyBorder="1" applyAlignment="1">
      <alignment horizontal="left" vertical="top" wrapText="1"/>
    </xf>
    <xf numFmtId="2" fontId="3" fillId="0" borderId="1" xfId="0" applyNumberFormat="1" applyFont="1" applyFill="1" applyBorder="1" applyAlignment="1">
      <alignment wrapText="1"/>
    </xf>
    <xf numFmtId="0" fontId="27" fillId="0" borderId="0" xfId="0" applyFont="1"/>
    <xf numFmtId="4" fontId="26" fillId="0" borderId="1" xfId="0" applyNumberFormat="1" applyFont="1" applyFill="1" applyBorder="1" applyAlignment="1">
      <alignment horizontal="right"/>
    </xf>
    <xf numFmtId="0" fontId="28" fillId="0" borderId="0" xfId="0" applyFont="1"/>
    <xf numFmtId="0" fontId="1" fillId="0" borderId="7" xfId="0" applyFont="1" applyBorder="1" applyAlignment="1">
      <alignment horizontal="left" vertical="top" wrapText="1"/>
    </xf>
    <xf numFmtId="4" fontId="3" fillId="0" borderId="1" xfId="0" applyNumberFormat="1" applyFont="1" applyBorder="1" applyAlignment="1"/>
    <xf numFmtId="4" fontId="2" fillId="0" borderId="1" xfId="0" applyNumberFormat="1" applyFont="1" applyBorder="1" applyAlignment="1">
      <alignment horizontal="right"/>
    </xf>
    <xf numFmtId="0" fontId="2" fillId="0" borderId="1" xfId="0" applyFont="1" applyBorder="1" applyAlignment="1">
      <alignment horizontal="right"/>
    </xf>
    <xf numFmtId="0" fontId="2" fillId="0" borderId="1" xfId="0" applyFont="1" applyBorder="1" applyAlignment="1">
      <alignment horizontal="center"/>
    </xf>
    <xf numFmtId="0" fontId="14" fillId="0" borderId="0" xfId="14" applyFont="1"/>
    <xf numFmtId="10" fontId="1" fillId="2" borderId="1" xfId="15" quotePrefix="1" applyNumberFormat="1" applyFont="1" applyFill="1" applyBorder="1" applyAlignment="1">
      <alignment horizontal="center" vertical="top" wrapText="1"/>
    </xf>
    <xf numFmtId="166" fontId="1" fillId="0" borderId="1" xfId="3" applyNumberFormat="1" applyFont="1" applyFill="1" applyBorder="1" applyAlignment="1" applyProtection="1">
      <alignment horizontal="right"/>
      <protection locked="0"/>
    </xf>
    <xf numFmtId="0" fontId="3" fillId="0" borderId="1" xfId="17" applyFont="1" applyBorder="1" applyAlignment="1">
      <alignment horizontal="center" vertical="top" wrapText="1"/>
    </xf>
    <xf numFmtId="4" fontId="3" fillId="0" borderId="1" xfId="17" applyNumberFormat="1" applyFont="1" applyBorder="1" applyAlignment="1">
      <alignment horizontal="center" vertical="top" wrapText="1"/>
    </xf>
    <xf numFmtId="0" fontId="1" fillId="0" borderId="0" xfId="3"/>
    <xf numFmtId="0" fontId="1" fillId="0" borderId="0" xfId="3" applyBorder="1"/>
    <xf numFmtId="0" fontId="2" fillId="0" borderId="0" xfId="3" applyFont="1" applyBorder="1"/>
    <xf numFmtId="0" fontId="1" fillId="0" borderId="0" xfId="3" applyFont="1" applyBorder="1"/>
    <xf numFmtId="49" fontId="1" fillId="0" borderId="0" xfId="3" applyNumberFormat="1" applyBorder="1"/>
    <xf numFmtId="0" fontId="4" fillId="0" borderId="0" xfId="0" applyFont="1" applyBorder="1"/>
    <xf numFmtId="0" fontId="1" fillId="0" borderId="0" xfId="0" applyFont="1" applyBorder="1" applyAlignment="1">
      <alignment horizontal="left" vertical="top" wrapText="1"/>
    </xf>
    <xf numFmtId="0" fontId="1" fillId="0" borderId="0" xfId="0" applyFont="1" applyBorder="1" applyAlignment="1">
      <alignment horizontal="justify" vertical="top" wrapText="1"/>
    </xf>
    <xf numFmtId="0" fontId="1" fillId="0" borderId="0" xfId="3" applyFill="1"/>
    <xf numFmtId="49" fontId="2" fillId="0" borderId="0" xfId="3" applyNumberFormat="1" applyFont="1" applyFill="1" applyBorder="1" applyAlignment="1">
      <alignment horizontal="center"/>
    </xf>
    <xf numFmtId="49" fontId="1" fillId="0" borderId="0" xfId="3" applyNumberFormat="1" applyFont="1" applyFill="1" applyBorder="1" applyAlignment="1">
      <alignment horizontal="left" vertical="center" wrapText="1"/>
    </xf>
    <xf numFmtId="49" fontId="2" fillId="0" borderId="0" xfId="3" applyNumberFormat="1" applyFont="1" applyFill="1" applyBorder="1" applyAlignment="1">
      <alignment horizontal="center" vertical="top" wrapText="1"/>
    </xf>
    <xf numFmtId="4" fontId="12" fillId="0" borderId="9" xfId="0" applyNumberFormat="1" applyFont="1" applyBorder="1"/>
    <xf numFmtId="4" fontId="28" fillId="0" borderId="0" xfId="3" applyNumberFormat="1" applyFont="1" applyFill="1" applyBorder="1" applyAlignment="1">
      <alignment horizontal="center"/>
    </xf>
    <xf numFmtId="0" fontId="0" fillId="0" borderId="7" xfId="0" applyBorder="1"/>
    <xf numFmtId="49" fontId="1" fillId="0" borderId="7" xfId="3" applyNumberFormat="1" applyFont="1" applyFill="1" applyBorder="1" applyAlignment="1">
      <alignment horizontal="left" vertical="center" wrapText="1"/>
    </xf>
    <xf numFmtId="49" fontId="2" fillId="0" borderId="1" xfId="3" applyNumberFormat="1" applyFont="1" applyFill="1" applyBorder="1" applyAlignment="1">
      <alignment horizontal="center" vertical="top" wrapText="1"/>
    </xf>
    <xf numFmtId="49" fontId="2" fillId="0" borderId="6" xfId="3" applyNumberFormat="1" applyFont="1" applyFill="1" applyBorder="1" applyAlignment="1">
      <alignment horizontal="center" vertical="top" wrapText="1"/>
    </xf>
    <xf numFmtId="0" fontId="1" fillId="0" borderId="0" xfId="3" applyFill="1" applyAlignment="1">
      <alignment horizontal="left" vertical="center"/>
    </xf>
    <xf numFmtId="49" fontId="2" fillId="0" borderId="5" xfId="3" applyNumberFormat="1" applyFont="1" applyFill="1" applyBorder="1" applyAlignment="1">
      <alignment horizontal="left" vertical="center" wrapText="1"/>
    </xf>
    <xf numFmtId="49" fontId="2" fillId="0" borderId="9" xfId="3" applyNumberFormat="1" applyFont="1" applyFill="1" applyBorder="1" applyAlignment="1">
      <alignment horizontal="left" vertical="center" wrapText="1"/>
    </xf>
    <xf numFmtId="49" fontId="1" fillId="0" borderId="8" xfId="3" applyNumberFormat="1" applyFont="1" applyFill="1" applyBorder="1" applyAlignment="1">
      <alignment horizontal="left" vertical="center" wrapText="1"/>
    </xf>
    <xf numFmtId="49" fontId="2" fillId="0" borderId="2" xfId="3" applyNumberFormat="1" applyFont="1" applyFill="1" applyBorder="1" applyAlignment="1">
      <alignment horizontal="left" vertical="center" wrapText="1"/>
    </xf>
    <xf numFmtId="49" fontId="2" fillId="0" borderId="12" xfId="3" applyNumberFormat="1"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xf>
    <xf numFmtId="0" fontId="1" fillId="0" borderId="1" xfId="0" applyFont="1" applyBorder="1" applyAlignment="1">
      <alignment horizontal="left" vertical="center"/>
    </xf>
    <xf numFmtId="0" fontId="1" fillId="0" borderId="8" xfId="3" applyFont="1" applyBorder="1" applyAlignment="1">
      <alignment horizontal="left" vertical="center" wrapText="1"/>
    </xf>
    <xf numFmtId="0" fontId="1" fillId="0" borderId="1" xfId="0" applyFont="1" applyFill="1" applyBorder="1" applyAlignment="1">
      <alignment horizontal="left" vertical="center" wrapText="1"/>
    </xf>
    <xf numFmtId="49" fontId="1" fillId="0" borderId="1" xfId="3" applyNumberFormat="1" applyFont="1" applyFill="1" applyBorder="1" applyAlignment="1">
      <alignment horizontal="left" vertical="center" wrapText="1"/>
    </xf>
    <xf numFmtId="49" fontId="2" fillId="0" borderId="2" xfId="3" applyNumberFormat="1" applyFont="1" applyFill="1" applyBorder="1" applyAlignment="1">
      <alignment horizontal="center" vertical="center" wrapText="1"/>
    </xf>
    <xf numFmtId="0" fontId="0" fillId="0" borderId="0" xfId="0" applyFont="1"/>
    <xf numFmtId="0" fontId="0" fillId="0" borderId="0" xfId="0" applyFont="1" applyBorder="1"/>
    <xf numFmtId="0" fontId="4" fillId="0" borderId="0" xfId="16" applyFont="1" applyBorder="1" applyAlignment="1">
      <alignment horizontal="right" vertical="center" wrapText="1"/>
    </xf>
    <xf numFmtId="4" fontId="4" fillId="0" borderId="9" xfId="16" applyNumberFormat="1" applyFont="1" applyBorder="1" applyAlignment="1">
      <alignment horizontal="center" vertical="center" wrapText="1"/>
    </xf>
    <xf numFmtId="0" fontId="0" fillId="0" borderId="0" xfId="0" applyBorder="1" applyAlignment="1">
      <alignment wrapText="1"/>
    </xf>
    <xf numFmtId="0" fontId="18" fillId="3" borderId="0" xfId="16" applyFont="1" applyFill="1" applyBorder="1" applyAlignment="1">
      <alignment horizontal="left" vertical="center" wrapText="1"/>
    </xf>
    <xf numFmtId="4" fontId="18" fillId="0" borderId="9" xfId="0" applyNumberFormat="1" applyFont="1" applyBorder="1" applyAlignment="1">
      <alignment horizontal="center" vertical="center" wrapText="1"/>
    </xf>
    <xf numFmtId="171" fontId="1" fillId="0" borderId="5" xfId="1" applyNumberFormat="1" applyFont="1" applyFill="1" applyBorder="1" applyAlignment="1">
      <alignment horizontal="center" wrapText="1"/>
    </xf>
    <xf numFmtId="0" fontId="2" fillId="0" borderId="1" xfId="16" applyFont="1" applyBorder="1" applyAlignment="1">
      <alignment horizontal="center" vertical="center" wrapText="1"/>
    </xf>
    <xf numFmtId="4" fontId="2" fillId="0" borderId="1" xfId="16" applyNumberFormat="1" applyFont="1" applyBorder="1" applyAlignment="1">
      <alignment horizontal="center" vertical="center" wrapText="1"/>
    </xf>
    <xf numFmtId="3" fontId="0" fillId="0" borderId="0" xfId="0" applyNumberFormat="1"/>
    <xf numFmtId="164" fontId="1" fillId="0" borderId="1" xfId="0" applyNumberFormat="1" applyFont="1" applyFill="1" applyBorder="1" applyAlignment="1">
      <alignment horizontal="center" wrapText="1"/>
    </xf>
    <xf numFmtId="0" fontId="1" fillId="0" borderId="1" xfId="0" applyFont="1" applyBorder="1" applyAlignment="1">
      <alignment vertical="top" wrapText="1"/>
    </xf>
    <xf numFmtId="4" fontId="4" fillId="0" borderId="1" xfId="0" applyNumberFormat="1" applyFont="1" applyBorder="1"/>
    <xf numFmtId="0" fontId="4" fillId="0" borderId="0" xfId="0" applyFont="1" applyFill="1" applyAlignment="1">
      <alignment horizontal="center"/>
    </xf>
    <xf numFmtId="0" fontId="4" fillId="0" borderId="0" xfId="0" applyFont="1" applyFill="1"/>
    <xf numFmtId="164" fontId="1" fillId="0" borderId="8" xfId="0" applyNumberFormat="1" applyFont="1" applyBorder="1" applyAlignment="1">
      <alignment horizontal="center" wrapText="1"/>
    </xf>
    <xf numFmtId="164" fontId="1" fillId="0" borderId="2" xfId="0" applyNumberFormat="1" applyFont="1" applyFill="1" applyBorder="1" applyAlignment="1">
      <alignment horizontal="center" wrapText="1"/>
    </xf>
    <xf numFmtId="4" fontId="1" fillId="0" borderId="1" xfId="0" applyNumberFormat="1" applyFont="1" applyFill="1" applyBorder="1"/>
    <xf numFmtId="0" fontId="1" fillId="0" borderId="2" xfId="0" applyFont="1" applyBorder="1" applyAlignment="1">
      <alignment horizontal="left" vertical="top" wrapText="1"/>
    </xf>
    <xf numFmtId="4" fontId="1" fillId="0" borderId="1" xfId="3" applyNumberFormat="1" applyFont="1" applyFill="1" applyBorder="1" applyAlignment="1" applyProtection="1">
      <alignment horizontal="right"/>
      <protection locked="0"/>
    </xf>
    <xf numFmtId="4" fontId="1" fillId="0" borderId="7" xfId="3" applyNumberFormat="1" applyFont="1" applyFill="1" applyBorder="1" applyAlignment="1" applyProtection="1">
      <alignment horizontal="left" vertical="top" wrapText="1"/>
      <protection locked="0"/>
    </xf>
    <xf numFmtId="4" fontId="1" fillId="0" borderId="1" xfId="3" applyNumberFormat="1" applyFont="1" applyFill="1" applyBorder="1" applyAlignment="1" applyProtection="1">
      <alignment horizontal="left" vertical="top" wrapText="1"/>
      <protection locked="0"/>
    </xf>
    <xf numFmtId="0" fontId="3" fillId="0" borderId="0" xfId="0" applyFont="1" applyFill="1" applyBorder="1" applyAlignment="1">
      <alignment horizontal="left"/>
    </xf>
    <xf numFmtId="49" fontId="1" fillId="0" borderId="1"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0" fontId="3" fillId="0" borderId="0" xfId="0" applyFont="1" applyBorder="1" applyAlignment="1">
      <alignment horizontal="right"/>
    </xf>
    <xf numFmtId="0" fontId="1"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6"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3" fillId="0" borderId="1" xfId="0" applyFont="1" applyFill="1" applyBorder="1" applyAlignment="1">
      <alignment horizontal="left" wrapText="1"/>
    </xf>
    <xf numFmtId="0" fontId="4" fillId="0" borderId="1" xfId="0" applyFont="1" applyFill="1" applyBorder="1" applyAlignment="1">
      <alignment horizontal="center"/>
    </xf>
    <xf numFmtId="0" fontId="4" fillId="0" borderId="1" xfId="0" applyFont="1" applyFill="1" applyBorder="1"/>
    <xf numFmtId="0" fontId="4" fillId="0" borderId="1" xfId="0" applyFont="1" applyBorder="1"/>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1" fillId="0" borderId="1" xfId="0" applyFont="1" applyFill="1" applyBorder="1" applyAlignment="1">
      <alignment horizontal="justify" vertical="top" wrapText="1"/>
    </xf>
    <xf numFmtId="49" fontId="26" fillId="0" borderId="1" xfId="0" applyNumberFormat="1" applyFont="1" applyFill="1" applyBorder="1" applyAlignment="1">
      <alignment horizontal="center" vertical="top"/>
    </xf>
    <xf numFmtId="0" fontId="26" fillId="0" borderId="1" xfId="0" applyFont="1" applyFill="1" applyBorder="1" applyAlignment="1">
      <alignment horizontal="left" vertical="top" wrapText="1"/>
    </xf>
    <xf numFmtId="0" fontId="1" fillId="0" borderId="1" xfId="0" applyFont="1" applyBorder="1"/>
    <xf numFmtId="0" fontId="26" fillId="0" borderId="1" xfId="0" quotePrefix="1" applyFont="1" applyFill="1" applyBorder="1" applyAlignment="1">
      <alignment horizontal="left" vertical="top" wrapText="1"/>
    </xf>
    <xf numFmtId="4" fontId="14" fillId="0" borderId="1" xfId="0" applyNumberFormat="1" applyFont="1" applyBorder="1"/>
    <xf numFmtId="49" fontId="2" fillId="0" borderId="1" xfId="0" applyNumberFormat="1" applyFont="1" applyFill="1" applyBorder="1" applyAlignment="1">
      <alignment horizontal="center" vertical="top"/>
    </xf>
    <xf numFmtId="0" fontId="1" fillId="0" borderId="1" xfId="0" applyFont="1" applyFill="1" applyBorder="1" applyAlignment="1">
      <alignment horizontal="center"/>
    </xf>
    <xf numFmtId="4" fontId="14" fillId="0" borderId="1" xfId="0" applyNumberFormat="1" applyFont="1" applyFill="1" applyBorder="1"/>
    <xf numFmtId="0" fontId="1" fillId="0" borderId="1" xfId="0" applyFont="1" applyFill="1" applyBorder="1" applyAlignment="1">
      <alignment vertical="top" wrapText="1"/>
    </xf>
    <xf numFmtId="0" fontId="1" fillId="0" borderId="1" xfId="0" applyFont="1" applyFill="1" applyBorder="1"/>
    <xf numFmtId="0" fontId="26" fillId="0" borderId="1" xfId="0" quotePrefix="1" applyFont="1" applyFill="1" applyBorder="1" applyAlignment="1">
      <alignment vertical="top" wrapText="1"/>
    </xf>
    <xf numFmtId="0" fontId="12" fillId="0" borderId="1" xfId="0" applyFont="1" applyFill="1" applyBorder="1" applyAlignment="1">
      <alignment horizontal="center" vertical="top" wrapText="1"/>
    </xf>
    <xf numFmtId="0" fontId="12" fillId="0" borderId="1" xfId="0" applyFont="1" applyFill="1" applyBorder="1" applyAlignment="1">
      <alignment horizontal="justify" vertical="top" wrapText="1"/>
    </xf>
    <xf numFmtId="0" fontId="12" fillId="0" borderId="1" xfId="0" applyFont="1" applyFill="1" applyBorder="1" applyAlignment="1">
      <alignment vertical="top" wrapText="1"/>
    </xf>
    <xf numFmtId="0" fontId="26" fillId="0" borderId="1" xfId="0" applyFont="1" applyFill="1" applyBorder="1" applyAlignment="1">
      <alignment vertical="top" wrapText="1"/>
    </xf>
    <xf numFmtId="4" fontId="12" fillId="0" borderId="1" xfId="0" applyNumberFormat="1" applyFont="1" applyFill="1" applyBorder="1" applyAlignment="1">
      <alignment horizontal="right"/>
    </xf>
    <xf numFmtId="0" fontId="2" fillId="0" borderId="1" xfId="0" applyFont="1" applyFill="1" applyBorder="1" applyAlignment="1">
      <alignment horizontal="center"/>
    </xf>
    <xf numFmtId="0" fontId="2" fillId="0" borderId="1" xfId="0" applyFont="1" applyFill="1" applyBorder="1" applyAlignment="1">
      <alignment horizontal="right"/>
    </xf>
    <xf numFmtId="49" fontId="28" fillId="0" borderId="1" xfId="0" applyNumberFormat="1" applyFont="1" applyFill="1" applyBorder="1" applyAlignment="1">
      <alignment horizontal="center" vertical="top"/>
    </xf>
    <xf numFmtId="0" fontId="28" fillId="0" borderId="1" xfId="0" quotePrefix="1" applyFont="1" applyFill="1" applyBorder="1" applyAlignment="1">
      <alignment horizontal="left" vertical="top" wrapText="1"/>
    </xf>
    <xf numFmtId="0" fontId="28" fillId="0" borderId="1" xfId="0" applyFont="1" applyFill="1" applyBorder="1" applyAlignment="1">
      <alignment horizontal="left" vertical="top" wrapText="1"/>
    </xf>
    <xf numFmtId="0" fontId="28" fillId="0" borderId="1" xfId="0" applyFont="1" applyBorder="1" applyAlignment="1">
      <alignment horizontal="center"/>
    </xf>
    <xf numFmtId="0" fontId="12" fillId="0" borderId="1" xfId="0" applyFont="1" applyBorder="1"/>
    <xf numFmtId="0" fontId="26" fillId="0" borderId="1" xfId="3" applyNumberFormat="1" applyFont="1" applyFill="1" applyBorder="1" applyAlignment="1">
      <alignment horizontal="justify" vertical="top" wrapText="1"/>
    </xf>
    <xf numFmtId="0" fontId="0" fillId="0" borderId="1" xfId="0" applyBorder="1"/>
    <xf numFmtId="0" fontId="4" fillId="0" borderId="1" xfId="0" applyFont="1" applyBorder="1" applyAlignment="1">
      <alignment horizontal="center"/>
    </xf>
    <xf numFmtId="0" fontId="7" fillId="0" borderId="1" xfId="0" applyFont="1" applyBorder="1" applyAlignment="1">
      <alignment horizontal="center"/>
    </xf>
    <xf numFmtId="0" fontId="7" fillId="0" borderId="1" xfId="0" applyFont="1" applyFill="1" applyBorder="1" applyAlignment="1">
      <alignment horizontal="center" vertical="center"/>
    </xf>
    <xf numFmtId="0" fontId="3" fillId="0" borderId="1" xfId="0" applyFont="1" applyBorder="1" applyAlignment="1">
      <alignment horizontal="right" wrapText="1"/>
    </xf>
    <xf numFmtId="4" fontId="25" fillId="0" borderId="0" xfId="0" applyNumberFormat="1" applyFont="1"/>
    <xf numFmtId="0" fontId="0" fillId="4" borderId="0" xfId="0" applyFill="1" applyAlignment="1">
      <alignment horizontal="center"/>
    </xf>
    <xf numFmtId="0" fontId="0" fillId="4" borderId="0" xfId="0" applyFill="1"/>
    <xf numFmtId="4" fontId="0" fillId="4" borderId="0" xfId="0" applyNumberFormat="1" applyFill="1"/>
    <xf numFmtId="4" fontId="25" fillId="4" borderId="0" xfId="0" applyNumberFormat="1" applyFont="1" applyFill="1"/>
    <xf numFmtId="0" fontId="7" fillId="0" borderId="14" xfId="0" applyFont="1" applyBorder="1" applyAlignment="1">
      <alignment horizontal="left" vertical="center"/>
    </xf>
    <xf numFmtId="0" fontId="0" fillId="4" borderId="11" xfId="0" applyFill="1" applyBorder="1" applyAlignment="1">
      <alignment horizontal="center"/>
    </xf>
    <xf numFmtId="0" fontId="0" fillId="4" borderId="11" xfId="0" applyFill="1" applyBorder="1"/>
    <xf numFmtId="4" fontId="27" fillId="4" borderId="0" xfId="0" applyNumberFormat="1" applyFont="1" applyFill="1"/>
    <xf numFmtId="1" fontId="1" fillId="0" borderId="5" xfId="0" applyNumberFormat="1" applyFont="1" applyBorder="1" applyAlignment="1">
      <alignment vertical="top" wrapText="1"/>
    </xf>
    <xf numFmtId="167" fontId="1" fillId="0" borderId="5" xfId="0" applyNumberFormat="1" applyFont="1" applyBorder="1" applyAlignment="1">
      <alignment horizontal="center" wrapText="1"/>
    </xf>
    <xf numFmtId="3" fontId="1" fillId="0" borderId="5" xfId="0" applyNumberFormat="1" applyFont="1" applyBorder="1" applyAlignment="1">
      <alignment horizontal="center" wrapText="1"/>
    </xf>
    <xf numFmtId="4" fontId="1" fillId="0" borderId="5" xfId="0" applyNumberFormat="1" applyFont="1" applyBorder="1" applyAlignment="1">
      <alignment horizontal="right" wrapText="1"/>
    </xf>
    <xf numFmtId="169" fontId="1" fillId="0" borderId="5" xfId="0" applyNumberFormat="1" applyFont="1" applyBorder="1" applyAlignment="1">
      <alignment horizontal="center" vertical="top" wrapText="1"/>
    </xf>
    <xf numFmtId="49" fontId="1" fillId="0" borderId="5" xfId="0" applyNumberFormat="1" applyFont="1" applyBorder="1" applyAlignment="1">
      <alignment horizontal="center" vertical="top" wrapText="1"/>
    </xf>
    <xf numFmtId="1" fontId="1" fillId="0" borderId="5" xfId="0" applyNumberFormat="1" applyFont="1" applyBorder="1" applyAlignment="1">
      <alignment horizontal="left" vertical="top" wrapText="1"/>
    </xf>
    <xf numFmtId="1" fontId="1" fillId="0" borderId="5" xfId="0" applyNumberFormat="1" applyFont="1" applyBorder="1" applyAlignment="1">
      <alignment horizontal="center" vertical="top" wrapText="1"/>
    </xf>
    <xf numFmtId="3" fontId="1" fillId="0" borderId="5" xfId="0" applyNumberFormat="1" applyFont="1" applyBorder="1" applyAlignment="1">
      <alignment wrapText="1"/>
    </xf>
    <xf numFmtId="2" fontId="1" fillId="0" borderId="5" xfId="0" applyNumberFormat="1" applyFont="1" applyBorder="1" applyAlignment="1">
      <alignment horizontal="center" wrapText="1"/>
    </xf>
    <xf numFmtId="2" fontId="1" fillId="0" borderId="5" xfId="0" applyNumberFormat="1" applyFont="1" applyBorder="1" applyAlignment="1">
      <alignment wrapText="1"/>
    </xf>
    <xf numFmtId="165" fontId="1" fillId="0" borderId="5" xfId="0" applyNumberFormat="1" applyFont="1" applyBorder="1" applyAlignment="1">
      <alignment horizontal="center" wrapText="1"/>
    </xf>
    <xf numFmtId="3" fontId="1" fillId="0" borderId="5" xfId="0" applyNumberFormat="1" applyFont="1" applyBorder="1" applyAlignment="1">
      <alignment horizontal="right" wrapText="1"/>
    </xf>
    <xf numFmtId="170" fontId="1" fillId="0" borderId="5" xfId="0" applyNumberFormat="1" applyFont="1" applyBorder="1" applyAlignment="1">
      <alignment horizontal="center" wrapText="1"/>
    </xf>
    <xf numFmtId="1" fontId="36" fillId="0" borderId="5" xfId="0" applyNumberFormat="1" applyFont="1" applyBorder="1" applyAlignment="1">
      <alignment horizontal="left" wrapText="1"/>
    </xf>
    <xf numFmtId="0" fontId="1" fillId="0" borderId="12" xfId="0" applyFont="1" applyBorder="1" applyAlignment="1">
      <alignment horizontal="left" vertical="top" wrapText="1"/>
    </xf>
    <xf numFmtId="0" fontId="7" fillId="0" borderId="6" xfId="0" applyFont="1" applyBorder="1" applyAlignment="1">
      <alignment horizontal="left" vertical="center"/>
    </xf>
    <xf numFmtId="4" fontId="4" fillId="0" borderId="3" xfId="3" applyNumberFormat="1" applyFont="1" applyBorder="1" applyAlignment="1" applyProtection="1">
      <alignment horizontal="right"/>
      <protection locked="0"/>
    </xf>
    <xf numFmtId="4" fontId="4" fillId="0" borderId="3" xfId="0" applyNumberFormat="1" applyFont="1" applyBorder="1"/>
    <xf numFmtId="4" fontId="4" fillId="0" borderId="2" xfId="3" applyNumberFormat="1" applyFont="1" applyBorder="1" applyAlignment="1" applyProtection="1">
      <alignment horizontal="right"/>
      <protection locked="0"/>
    </xf>
    <xf numFmtId="4" fontId="4" fillId="0" borderId="1" xfId="3" applyNumberFormat="1" applyFont="1" applyBorder="1" applyAlignment="1" applyProtection="1">
      <alignment horizontal="right"/>
      <protection locked="0"/>
    </xf>
    <xf numFmtId="4" fontId="4" fillId="0" borderId="2" xfId="3" applyNumberFormat="1" applyFont="1" applyBorder="1" applyAlignment="1" applyProtection="1">
      <protection locked="0"/>
    </xf>
    <xf numFmtId="4" fontId="4" fillId="0" borderId="1" xfId="3" applyNumberFormat="1" applyFont="1" applyFill="1" applyBorder="1" applyAlignment="1" applyProtection="1">
      <alignment horizontal="right"/>
      <protection locked="0"/>
    </xf>
    <xf numFmtId="4" fontId="4" fillId="0" borderId="3" xfId="0" applyNumberFormat="1" applyFont="1" applyBorder="1" applyProtection="1">
      <protection locked="0"/>
    </xf>
    <xf numFmtId="4" fontId="4" fillId="0" borderId="1" xfId="0" applyNumberFormat="1" applyFont="1" applyBorder="1" applyProtection="1">
      <protection locked="0"/>
    </xf>
    <xf numFmtId="4" fontId="4" fillId="0" borderId="1" xfId="0" applyNumberFormat="1" applyFont="1" applyFill="1" applyBorder="1"/>
    <xf numFmtId="4" fontId="4" fillId="0" borderId="3" xfId="0" applyNumberFormat="1" applyFont="1" applyFill="1" applyBorder="1"/>
    <xf numFmtId="164" fontId="1" fillId="0" borderId="6" xfId="0" applyNumberFormat="1" applyFont="1" applyFill="1" applyBorder="1" applyAlignment="1">
      <alignment horizontal="center" wrapText="1"/>
    </xf>
    <xf numFmtId="4" fontId="4" fillId="0" borderId="8" xfId="3" applyNumberFormat="1" applyFont="1" applyBorder="1" applyAlignment="1" applyProtection="1">
      <alignment horizontal="right"/>
      <protection locked="0"/>
    </xf>
    <xf numFmtId="0" fontId="37" fillId="0" borderId="7" xfId="0" applyFont="1" applyBorder="1" applyAlignment="1"/>
    <xf numFmtId="0" fontId="1" fillId="0" borderId="2" xfId="0" applyFont="1" applyFill="1" applyBorder="1" applyAlignment="1">
      <alignment horizontal="center" vertical="top" wrapText="1"/>
    </xf>
    <xf numFmtId="4" fontId="3" fillId="0" borderId="1" xfId="16" applyNumberFormat="1" applyFont="1" applyFill="1" applyBorder="1" applyAlignment="1">
      <alignment horizontal="center" vertical="center" wrapText="1"/>
    </xf>
    <xf numFmtId="4" fontId="4" fillId="0" borderId="2" xfId="0" applyNumberFormat="1" applyFont="1" applyFill="1" applyBorder="1"/>
    <xf numFmtId="4" fontId="4" fillId="0" borderId="2" xfId="3" applyNumberFormat="1" applyFont="1" applyFill="1" applyBorder="1" applyAlignment="1" applyProtection="1">
      <alignment horizontal="right" wrapText="1"/>
      <protection locked="0"/>
    </xf>
    <xf numFmtId="4" fontId="4" fillId="0" borderId="15" xfId="0" applyNumberFormat="1" applyFont="1" applyFill="1" applyBorder="1"/>
    <xf numFmtId="4" fontId="4" fillId="0" borderId="7" xfId="0" applyNumberFormat="1" applyFont="1" applyFill="1" applyBorder="1"/>
    <xf numFmtId="4" fontId="4" fillId="0" borderId="1" xfId="0" applyNumberFormat="1" applyFont="1" applyFill="1" applyBorder="1" applyAlignment="1">
      <alignment wrapText="1"/>
    </xf>
    <xf numFmtId="0" fontId="3" fillId="0" borderId="0" xfId="0" applyFont="1" applyFill="1" applyBorder="1" applyAlignment="1">
      <alignment horizontal="right"/>
    </xf>
    <xf numFmtId="0" fontId="4" fillId="0" borderId="11" xfId="0" applyNumberFormat="1" applyFont="1" applyFill="1" applyBorder="1"/>
    <xf numFmtId="0" fontId="4" fillId="0" borderId="7" xfId="0" applyNumberFormat="1" applyFont="1" applyFill="1" applyBorder="1"/>
    <xf numFmtId="0" fontId="3" fillId="0" borderId="1" xfId="16" applyFont="1" applyFill="1" applyBorder="1" applyAlignment="1">
      <alignment horizontal="center" vertical="center" wrapText="1"/>
    </xf>
    <xf numFmtId="0" fontId="11" fillId="0" borderId="8" xfId="0" applyFont="1" applyFill="1" applyBorder="1" applyAlignment="1">
      <alignment horizontal="center"/>
    </xf>
    <xf numFmtId="0" fontId="1" fillId="0" borderId="3" xfId="0" applyFont="1" applyFill="1" applyBorder="1" applyAlignment="1">
      <alignment horizontal="center" vertical="top" wrapText="1"/>
    </xf>
    <xf numFmtId="0" fontId="11" fillId="0" borderId="0" xfId="0" applyFont="1" applyFill="1" applyBorder="1" applyAlignment="1">
      <alignment horizontal="center"/>
    </xf>
    <xf numFmtId="0" fontId="1" fillId="0" borderId="0" xfId="0" applyFont="1" applyFill="1" applyBorder="1" applyAlignment="1">
      <alignment horizontal="center" vertical="top" wrapText="1"/>
    </xf>
    <xf numFmtId="0" fontId="2" fillId="0" borderId="0" xfId="0" applyFont="1" applyFill="1" applyBorder="1" applyAlignment="1">
      <alignment horizontal="center"/>
    </xf>
    <xf numFmtId="0" fontId="4" fillId="0" borderId="0" xfId="0" applyFont="1" applyFill="1" applyBorder="1" applyAlignment="1">
      <alignment horizontal="center"/>
    </xf>
    <xf numFmtId="0" fontId="2" fillId="0" borderId="0" xfId="9" applyFont="1" applyBorder="1" applyAlignment="1">
      <alignment horizontal="center"/>
    </xf>
    <xf numFmtId="0" fontId="32" fillId="0" borderId="0" xfId="9" applyFont="1" applyBorder="1" applyAlignment="1">
      <alignment horizontal="center"/>
    </xf>
    <xf numFmtId="0" fontId="2" fillId="0" borderId="0" xfId="9" applyFont="1" applyBorder="1" applyAlignment="1">
      <alignment horizontal="right"/>
    </xf>
    <xf numFmtId="4" fontId="2" fillId="0" borderId="0" xfId="9" applyNumberFormat="1" applyFont="1" applyBorder="1" applyAlignment="1">
      <alignment horizontal="right"/>
    </xf>
    <xf numFmtId="4" fontId="2" fillId="0" borderId="0" xfId="9" applyNumberFormat="1" applyFont="1" applyBorder="1" applyAlignment="1"/>
    <xf numFmtId="16" fontId="3" fillId="5" borderId="1" xfId="6" quotePrefix="1" applyNumberFormat="1" applyFont="1" applyFill="1" applyBorder="1" applyAlignment="1">
      <alignment horizontal="justify" vertical="top" wrapText="1"/>
    </xf>
    <xf numFmtId="16" fontId="31" fillId="0" borderId="1" xfId="6" applyNumberFormat="1" applyFont="1" applyBorder="1" applyAlignment="1">
      <alignment horizontal="center" vertical="center"/>
    </xf>
    <xf numFmtId="0" fontId="2" fillId="0" borderId="4" xfId="6" applyFont="1" applyBorder="1" applyAlignment="1">
      <alignment vertical="top" wrapText="1"/>
    </xf>
    <xf numFmtId="0" fontId="2" fillId="0" borderId="11" xfId="6" applyFont="1" applyBorder="1" applyAlignment="1">
      <alignment vertical="top" wrapText="1"/>
    </xf>
    <xf numFmtId="0" fontId="1" fillId="0" borderId="1" xfId="9" quotePrefix="1" applyFont="1" applyFill="1" applyBorder="1" applyAlignment="1">
      <alignment horizontal="center" vertical="top" wrapText="1"/>
    </xf>
    <xf numFmtId="0" fontId="12" fillId="0" borderId="1" xfId="9" applyFont="1" applyFill="1" applyBorder="1" applyAlignment="1">
      <alignment horizontal="center" vertical="top" wrapText="1"/>
    </xf>
    <xf numFmtId="164" fontId="1" fillId="0" borderId="1" xfId="9" applyNumberFormat="1" applyFont="1" applyFill="1" applyBorder="1" applyAlignment="1">
      <alignment horizontal="center" wrapText="1"/>
    </xf>
    <xf numFmtId="0" fontId="1" fillId="0" borderId="7" xfId="9" applyNumberFormat="1" applyFont="1" applyFill="1" applyBorder="1"/>
    <xf numFmtId="4" fontId="1" fillId="0" borderId="1" xfId="9" applyNumberFormat="1" applyFont="1" applyFill="1" applyBorder="1" applyAlignment="1">
      <alignment horizontal="right"/>
    </xf>
    <xf numFmtId="0" fontId="14" fillId="0" borderId="0" xfId="0" applyFont="1"/>
    <xf numFmtId="0" fontId="12" fillId="0" borderId="0" xfId="0" applyFont="1"/>
    <xf numFmtId="0" fontId="14" fillId="0" borderId="1" xfId="0" applyFont="1" applyBorder="1" applyAlignment="1">
      <alignment horizontal="center"/>
    </xf>
    <xf numFmtId="165" fontId="14" fillId="0" borderId="1" xfId="0" applyNumberFormat="1" applyFont="1" applyBorder="1"/>
    <xf numFmtId="2" fontId="14" fillId="0" borderId="1" xfId="0" applyNumberFormat="1" applyFont="1" applyBorder="1"/>
    <xf numFmtId="0" fontId="14" fillId="0" borderId="1" xfId="0" applyFont="1" applyBorder="1"/>
    <xf numFmtId="0" fontId="14" fillId="0" borderId="1" xfId="0" applyFont="1" applyBorder="1" applyAlignment="1">
      <alignment horizontal="center" wrapText="1"/>
    </xf>
    <xf numFmtId="10" fontId="1" fillId="5" borderId="1" xfId="6" quotePrefix="1" applyNumberFormat="1" applyFont="1" applyFill="1" applyBorder="1" applyAlignment="1">
      <alignment horizontal="center" vertical="top" wrapText="1"/>
    </xf>
    <xf numFmtId="49" fontId="1" fillId="0" borderId="1" xfId="6" applyNumberFormat="1" applyFont="1" applyBorder="1" applyAlignment="1">
      <alignment horizontal="center" vertical="top"/>
    </xf>
    <xf numFmtId="10" fontId="2" fillId="5" borderId="1" xfId="6" applyNumberFormat="1" applyFont="1" applyFill="1" applyBorder="1" applyAlignment="1">
      <alignment horizontal="justify" vertical="top" wrapText="1"/>
    </xf>
    <xf numFmtId="16" fontId="32" fillId="0" borderId="1" xfId="6" applyNumberFormat="1" applyFont="1" applyBorder="1" applyAlignment="1">
      <alignment horizontal="center" vertical="center"/>
    </xf>
    <xf numFmtId="10" fontId="1" fillId="5" borderId="0" xfId="6" applyNumberFormat="1" applyFont="1" applyFill="1" applyBorder="1" applyAlignment="1">
      <alignment horizontal="center" vertical="top" wrapText="1"/>
    </xf>
    <xf numFmtId="49" fontId="12" fillId="0" borderId="0" xfId="6" applyNumberFormat="1" applyFont="1" applyBorder="1" applyAlignment="1">
      <alignment horizontal="center" vertical="center"/>
    </xf>
    <xf numFmtId="0" fontId="14" fillId="0" borderId="1" xfId="0" applyFont="1" applyBorder="1" applyAlignment="1">
      <alignment horizontal="right"/>
    </xf>
    <xf numFmtId="165" fontId="14" fillId="0" borderId="1" xfId="0" applyNumberFormat="1" applyFont="1" applyBorder="1" applyAlignment="1">
      <alignment horizontal="right"/>
    </xf>
    <xf numFmtId="2" fontId="14" fillId="0" borderId="1" xfId="0" applyNumberFormat="1" applyFont="1" applyBorder="1" applyAlignment="1">
      <alignment horizontal="right"/>
    </xf>
    <xf numFmtId="0" fontId="1" fillId="0" borderId="1" xfId="6" quotePrefix="1" applyFont="1" applyBorder="1" applyAlignment="1">
      <alignment horizontal="center" vertical="top"/>
    </xf>
    <xf numFmtId="49" fontId="1" fillId="0" borderId="1" xfId="6" applyNumberFormat="1" applyFont="1" applyBorder="1" applyAlignment="1">
      <alignment horizontal="center" vertical="center" wrapText="1"/>
    </xf>
    <xf numFmtId="0" fontId="1" fillId="0" borderId="0" xfId="6" applyFont="1" applyBorder="1" applyAlignment="1">
      <alignment horizontal="center" vertical="center"/>
    </xf>
    <xf numFmtId="49" fontId="1" fillId="0" borderId="0" xfId="6" applyNumberFormat="1" applyFont="1" applyBorder="1" applyAlignment="1">
      <alignment horizontal="left" vertical="center"/>
    </xf>
    <xf numFmtId="0" fontId="1" fillId="0" borderId="0" xfId="6" applyFont="1" applyFill="1" applyBorder="1" applyAlignment="1">
      <alignment horizontal="left" vertical="center" wrapText="1"/>
    </xf>
    <xf numFmtId="0" fontId="1" fillId="0" borderId="0" xfId="6" applyFont="1" applyBorder="1" applyAlignment="1">
      <alignment vertical="center"/>
    </xf>
    <xf numFmtId="0" fontId="14" fillId="0" borderId="0" xfId="0" applyFont="1" applyBorder="1" applyAlignment="1">
      <alignment horizontal="left"/>
    </xf>
    <xf numFmtId="0" fontId="14" fillId="0" borderId="0" xfId="0" applyFont="1" applyBorder="1"/>
    <xf numFmtId="0" fontId="14" fillId="0" borderId="0" xfId="0" applyFont="1" applyAlignment="1"/>
    <xf numFmtId="0" fontId="2" fillId="0" borderId="0" xfId="6" applyFont="1" applyFill="1" applyBorder="1" applyAlignment="1">
      <alignment vertical="center"/>
    </xf>
    <xf numFmtId="0" fontId="2" fillId="0" borderId="9" xfId="6" applyFont="1" applyFill="1" applyBorder="1" applyAlignment="1">
      <alignment vertical="center"/>
    </xf>
    <xf numFmtId="0" fontId="14" fillId="4" borderId="0" xfId="9" applyFont="1" applyFill="1" applyAlignment="1">
      <alignment horizontal="center"/>
    </xf>
    <xf numFmtId="0" fontId="12" fillId="4" borderId="0" xfId="9" applyFont="1" applyFill="1" applyAlignment="1">
      <alignment horizontal="center"/>
    </xf>
    <xf numFmtId="0" fontId="14" fillId="4" borderId="0" xfId="9" applyFont="1" applyFill="1"/>
    <xf numFmtId="4" fontId="14" fillId="4" borderId="0" xfId="9" applyNumberFormat="1" applyFont="1" applyFill="1"/>
    <xf numFmtId="0" fontId="6" fillId="0" borderId="6" xfId="18" applyFont="1" applyBorder="1" applyAlignment="1">
      <alignment horizontal="center" vertical="center"/>
    </xf>
    <xf numFmtId="0" fontId="9" fillId="0" borderId="8" xfId="18" applyFont="1" applyBorder="1" applyAlignment="1">
      <alignment horizontal="center" vertical="center"/>
    </xf>
    <xf numFmtId="0" fontId="1" fillId="0" borderId="0" xfId="18" applyFont="1" applyBorder="1" applyAlignment="1">
      <alignment horizontal="center" vertical="top" wrapText="1"/>
    </xf>
    <xf numFmtId="4" fontId="2" fillId="0" borderId="0" xfId="18" applyNumberFormat="1" applyFont="1" applyFill="1" applyBorder="1"/>
    <xf numFmtId="0" fontId="1" fillId="0" borderId="2" xfId="18" applyFont="1" applyBorder="1" applyAlignment="1">
      <alignment horizontal="center" vertical="top" wrapText="1"/>
    </xf>
    <xf numFmtId="0" fontId="6" fillId="0" borderId="1" xfId="18" applyFont="1" applyBorder="1" applyAlignment="1">
      <alignment horizontal="center" vertical="center"/>
    </xf>
    <xf numFmtId="0" fontId="9" fillId="0" borderId="1" xfId="18" applyFont="1" applyBorder="1" applyAlignment="1">
      <alignment horizontal="center" vertical="center"/>
    </xf>
    <xf numFmtId="0" fontId="26" fillId="0" borderId="1" xfId="18" applyFont="1" applyFill="1" applyBorder="1" applyAlignment="1">
      <alignment horizontal="center"/>
    </xf>
    <xf numFmtId="0" fontId="47" fillId="4" borderId="12" xfId="18" applyFill="1" applyBorder="1" applyAlignment="1">
      <alignment horizontal="center"/>
    </xf>
    <xf numFmtId="0" fontId="47" fillId="4" borderId="15" xfId="18" applyFill="1" applyBorder="1" applyAlignment="1">
      <alignment horizontal="center"/>
    </xf>
    <xf numFmtId="0" fontId="47" fillId="4" borderId="15" xfId="18" applyFill="1" applyBorder="1"/>
    <xf numFmtId="4" fontId="47" fillId="4" borderId="15" xfId="18" applyNumberFormat="1" applyFill="1" applyBorder="1"/>
    <xf numFmtId="4" fontId="47" fillId="4" borderId="13" xfId="18" applyNumberFormat="1" applyFill="1" applyBorder="1"/>
    <xf numFmtId="0" fontId="37" fillId="0" borderId="12" xfId="0" applyFont="1" applyBorder="1" applyAlignment="1">
      <alignment horizontal="center"/>
    </xf>
    <xf numFmtId="0" fontId="37" fillId="0" borderId="15" xfId="0" applyFont="1" applyFill="1" applyBorder="1" applyAlignment="1">
      <alignment horizontal="center"/>
    </xf>
    <xf numFmtId="0" fontId="37" fillId="0" borderId="15" xfId="0" applyFont="1" applyBorder="1"/>
    <xf numFmtId="0" fontId="4" fillId="0" borderId="15" xfId="0" applyFont="1" applyFill="1" applyBorder="1"/>
    <xf numFmtId="0" fontId="4" fillId="0" borderId="15" xfId="0" applyFont="1" applyBorder="1"/>
    <xf numFmtId="0" fontId="37" fillId="0" borderId="0" xfId="0" applyFont="1"/>
    <xf numFmtId="0" fontId="7" fillId="0" borderId="6" xfId="0" applyFont="1" applyBorder="1" applyAlignment="1">
      <alignment horizontal="center" vertical="center"/>
    </xf>
    <xf numFmtId="0" fontId="11" fillId="0" borderId="8" xfId="0" applyFont="1" applyFill="1" applyBorder="1" applyAlignment="1">
      <alignment horizontal="center" vertical="center"/>
    </xf>
    <xf numFmtId="49" fontId="1" fillId="0" borderId="2" xfId="0" applyNumberFormat="1" applyFont="1" applyFill="1" applyBorder="1" applyAlignment="1">
      <alignment horizontal="center" vertical="top" wrapText="1"/>
    </xf>
    <xf numFmtId="0" fontId="37" fillId="0" borderId="0" xfId="0" applyFont="1" applyFill="1"/>
    <xf numFmtId="0" fontId="1" fillId="0" borderId="15" xfId="0" applyFont="1" applyBorder="1" applyAlignment="1">
      <alignment horizontal="left" vertical="top" wrapText="1"/>
    </xf>
    <xf numFmtId="0" fontId="1" fillId="0" borderId="7" xfId="0" applyFont="1" applyFill="1" applyBorder="1" applyAlignment="1">
      <alignment horizontal="left" vertical="top" wrapText="1"/>
    </xf>
    <xf numFmtId="0" fontId="37" fillId="0" borderId="0" xfId="0" applyFont="1" applyFill="1" applyAlignment="1">
      <alignment horizontal="left"/>
    </xf>
    <xf numFmtId="0" fontId="7" fillId="0" borderId="6" xfId="0" applyFont="1" applyFill="1" applyBorder="1" applyAlignment="1">
      <alignment horizontal="center"/>
    </xf>
    <xf numFmtId="0" fontId="7" fillId="0" borderId="8" xfId="0" applyFont="1" applyFill="1" applyBorder="1" applyAlignment="1">
      <alignment horizontal="center"/>
    </xf>
    <xf numFmtId="0" fontId="4" fillId="0" borderId="7" xfId="0" applyFont="1" applyFill="1" applyBorder="1" applyAlignment="1"/>
    <xf numFmtId="0" fontId="37" fillId="0" borderId="16" xfId="0" applyFont="1" applyBorder="1" applyAlignment="1"/>
    <xf numFmtId="0" fontId="4" fillId="0" borderId="16" xfId="0" applyFont="1" applyFill="1" applyBorder="1" applyAlignment="1"/>
    <xf numFmtId="0" fontId="37" fillId="0" borderId="0" xfId="0" applyFont="1" applyAlignment="1">
      <alignment horizontal="center"/>
    </xf>
    <xf numFmtId="0" fontId="37" fillId="0" borderId="0" xfId="0" applyFont="1" applyFill="1" applyAlignment="1">
      <alignment horizontal="center"/>
    </xf>
    <xf numFmtId="0" fontId="2" fillId="0" borderId="3" xfId="6" applyFont="1" applyBorder="1" applyAlignment="1">
      <alignment horizontal="center" vertical="top" wrapText="1"/>
    </xf>
    <xf numFmtId="0" fontId="2" fillId="0" borderId="4" xfId="6" applyFont="1" applyBorder="1" applyAlignment="1">
      <alignment horizontal="center" vertical="top" wrapText="1"/>
    </xf>
    <xf numFmtId="16" fontId="3" fillId="5" borderId="2" xfId="6" quotePrefix="1" applyNumberFormat="1" applyFont="1" applyFill="1" applyBorder="1" applyAlignment="1">
      <alignment horizontal="justify" vertical="top" wrapText="1"/>
    </xf>
    <xf numFmtId="16" fontId="31" fillId="0" borderId="2" xfId="6" applyNumberFormat="1" applyFont="1" applyBorder="1" applyAlignment="1">
      <alignment horizontal="center" vertical="center"/>
    </xf>
    <xf numFmtId="49" fontId="1" fillId="0" borderId="1" xfId="7" applyNumberFormat="1" applyFont="1" applyBorder="1" applyAlignment="1">
      <alignment horizontal="center" vertical="top"/>
    </xf>
    <xf numFmtId="10" fontId="2" fillId="5" borderId="2" xfId="6" applyNumberFormat="1" applyFont="1" applyFill="1" applyBorder="1" applyAlignment="1">
      <alignment horizontal="justify" vertical="top" wrapText="1"/>
    </xf>
    <xf numFmtId="16" fontId="32" fillId="0" borderId="2" xfId="6" applyNumberFormat="1" applyFont="1" applyBorder="1" applyAlignment="1">
      <alignment horizontal="center" vertical="center"/>
    </xf>
    <xf numFmtId="0" fontId="1" fillId="0" borderId="1" xfId="18" applyFont="1" applyBorder="1" applyAlignment="1">
      <alignment horizontal="justify" vertical="top" wrapText="1"/>
    </xf>
    <xf numFmtId="0" fontId="42" fillId="0" borderId="0" xfId="5" applyFont="1" applyAlignment="1" applyProtection="1">
      <alignment horizontal="center" vertical="top"/>
      <protection locked="0"/>
    </xf>
    <xf numFmtId="49" fontId="42" fillId="0" borderId="0" xfId="5" applyNumberFormat="1" applyFont="1" applyAlignment="1" applyProtection="1">
      <alignment horizontal="center" vertical="top"/>
      <protection locked="0"/>
    </xf>
    <xf numFmtId="0" fontId="42" fillId="0" borderId="0" xfId="5" applyFont="1" applyAlignment="1" applyProtection="1">
      <alignment horizontal="left" wrapText="1"/>
      <protection locked="0"/>
    </xf>
    <xf numFmtId="0" fontId="42" fillId="0" borderId="0" xfId="5" applyFont="1" applyProtection="1">
      <protection locked="0"/>
    </xf>
    <xf numFmtId="3" fontId="42" fillId="0" borderId="0" xfId="5" applyNumberFormat="1" applyFont="1" applyProtection="1">
      <protection locked="0"/>
    </xf>
    <xf numFmtId="0" fontId="43" fillId="0" borderId="0" xfId="0" applyFont="1"/>
    <xf numFmtId="0" fontId="42" fillId="0" borderId="0" xfId="0" applyFont="1"/>
    <xf numFmtId="0" fontId="1" fillId="0" borderId="9" xfId="5" applyFont="1" applyBorder="1" applyAlignment="1" applyProtection="1">
      <alignment horizontal="center" vertical="top"/>
      <protection locked="0"/>
    </xf>
    <xf numFmtId="49" fontId="1" fillId="0" borderId="0" xfId="5" applyNumberFormat="1" applyFont="1" applyAlignment="1" applyProtection="1">
      <alignment horizontal="center" vertical="top"/>
      <protection locked="0"/>
    </xf>
    <xf numFmtId="0" fontId="1" fillId="0" borderId="0" xfId="5" applyFont="1" applyAlignment="1" applyProtection="1">
      <alignment horizontal="left" wrapText="1"/>
      <protection locked="0"/>
    </xf>
    <xf numFmtId="0" fontId="1" fillId="0" borderId="0" xfId="5" applyFont="1" applyProtection="1">
      <protection locked="0"/>
    </xf>
    <xf numFmtId="3" fontId="1" fillId="0" borderId="17" xfId="5" applyNumberFormat="1" applyFont="1" applyBorder="1" applyProtection="1">
      <protection locked="0"/>
    </xf>
    <xf numFmtId="1" fontId="2" fillId="0" borderId="18" xfId="5" applyNumberFormat="1" applyFont="1" applyBorder="1" applyAlignment="1" applyProtection="1">
      <alignment horizontal="center" vertical="center" wrapText="1"/>
      <protection locked="0"/>
    </xf>
    <xf numFmtId="49" fontId="2" fillId="0" borderId="18" xfId="5" applyNumberFormat="1" applyFont="1" applyBorder="1" applyAlignment="1" applyProtection="1">
      <alignment horizontal="center" vertical="center" wrapText="1"/>
      <protection locked="0"/>
    </xf>
    <xf numFmtId="0" fontId="2" fillId="0" borderId="18" xfId="5" applyFont="1" applyBorder="1" applyAlignment="1" applyProtection="1">
      <alignment horizontal="center" vertical="center" wrapText="1"/>
      <protection locked="0"/>
    </xf>
    <xf numFmtId="0" fontId="1" fillId="0" borderId="18" xfId="5" applyFont="1" applyBorder="1" applyAlignment="1">
      <alignment horizontal="center" vertical="center" wrapText="1"/>
    </xf>
    <xf numFmtId="4" fontId="1" fillId="0" borderId="18" xfId="5" applyNumberFormat="1" applyFont="1" applyBorder="1" applyAlignment="1">
      <alignment horizontal="center" vertical="center" wrapText="1"/>
    </xf>
    <xf numFmtId="3" fontId="1" fillId="0" borderId="18" xfId="5" applyNumberFormat="1" applyFont="1" applyBorder="1" applyAlignment="1">
      <alignment horizontal="center" vertical="center" wrapText="1"/>
    </xf>
    <xf numFmtId="169" fontId="1" fillId="0" borderId="19" xfId="5" applyNumberFormat="1" applyFont="1" applyBorder="1" applyAlignment="1" applyProtection="1">
      <alignment horizontal="center" vertical="top"/>
      <protection locked="0"/>
    </xf>
    <xf numFmtId="49" fontId="1" fillId="0" borderId="19" xfId="5" applyNumberFormat="1" applyFont="1" applyBorder="1" applyAlignment="1" applyProtection="1">
      <alignment horizontal="center" vertical="top"/>
      <protection locked="0"/>
    </xf>
    <xf numFmtId="0" fontId="1" fillId="0" borderId="19" xfId="5" applyFont="1" applyBorder="1" applyAlignment="1" applyProtection="1">
      <alignment horizontal="left" wrapText="1"/>
      <protection locked="0"/>
    </xf>
    <xf numFmtId="0" fontId="1" fillId="0" borderId="19" xfId="5" applyFont="1" applyBorder="1" applyProtection="1">
      <protection locked="0"/>
    </xf>
    <xf numFmtId="4" fontId="1" fillId="0" borderId="19" xfId="5" applyNumberFormat="1" applyFont="1" applyBorder="1" applyProtection="1">
      <protection locked="0"/>
    </xf>
    <xf numFmtId="169" fontId="1" fillId="0" borderId="5" xfId="5" applyNumberFormat="1" applyFont="1" applyBorder="1" applyAlignment="1" applyProtection="1">
      <alignment horizontal="center" vertical="top"/>
      <protection locked="0"/>
    </xf>
    <xf numFmtId="49" fontId="1" fillId="0" borderId="5" xfId="5" applyNumberFormat="1" applyFont="1" applyBorder="1" applyAlignment="1" applyProtection="1">
      <alignment horizontal="center" vertical="top"/>
      <protection locked="0"/>
    </xf>
    <xf numFmtId="1" fontId="1" fillId="0" borderId="5" xfId="5" applyNumberFormat="1" applyFont="1" applyBorder="1" applyAlignment="1">
      <alignment horizontal="left" wrapText="1"/>
    </xf>
    <xf numFmtId="0" fontId="1" fillId="0" borderId="5" xfId="5" applyFont="1" applyBorder="1" applyProtection="1">
      <protection locked="0"/>
    </xf>
    <xf numFmtId="4" fontId="1" fillId="0" borderId="5" xfId="5" applyNumberFormat="1" applyFont="1" applyBorder="1" applyProtection="1">
      <protection locked="0"/>
    </xf>
    <xf numFmtId="169" fontId="1" fillId="0" borderId="5" xfId="13" applyNumberFormat="1" applyFont="1" applyBorder="1" applyAlignment="1">
      <alignment horizontal="center" vertical="top" wrapText="1"/>
    </xf>
    <xf numFmtId="49" fontId="1" fillId="0" borderId="5" xfId="13" applyNumberFormat="1" applyFont="1" applyBorder="1" applyAlignment="1">
      <alignment horizontal="center" vertical="top" wrapText="1"/>
    </xf>
    <xf numFmtId="49" fontId="1" fillId="0" borderId="20" xfId="0" applyNumberFormat="1" applyFont="1" applyBorder="1" applyAlignment="1">
      <alignment vertical="center" wrapText="1"/>
    </xf>
    <xf numFmtId="0" fontId="42" fillId="0" borderId="5" xfId="8" applyFont="1" applyBorder="1"/>
    <xf numFmtId="166" fontId="1" fillId="0" borderId="5" xfId="0" applyNumberFormat="1" applyFont="1" applyBorder="1" applyAlignment="1">
      <alignment horizontal="center" wrapText="1"/>
    </xf>
    <xf numFmtId="166" fontId="1" fillId="0" borderId="20" xfId="0" applyNumberFormat="1" applyFont="1" applyBorder="1" applyAlignment="1" applyProtection="1">
      <alignment wrapText="1"/>
      <protection locked="0"/>
    </xf>
    <xf numFmtId="2" fontId="1" fillId="0" borderId="0" xfId="0" applyNumberFormat="1" applyFont="1" applyAlignment="1">
      <alignment wrapText="1"/>
    </xf>
    <xf numFmtId="3" fontId="1" fillId="0" borderId="20" xfId="0" applyNumberFormat="1" applyFont="1" applyBorder="1" applyAlignment="1" applyProtection="1">
      <alignment wrapText="1"/>
      <protection locked="0"/>
    </xf>
    <xf numFmtId="0" fontId="1" fillId="0" borderId="5" xfId="13" applyFont="1" applyBorder="1" applyAlignment="1">
      <alignment horizontal="center" vertical="top" wrapText="1"/>
    </xf>
    <xf numFmtId="3" fontId="1" fillId="0" borderId="5" xfId="0" applyNumberFormat="1" applyFont="1" applyBorder="1" applyAlignment="1" applyProtection="1">
      <alignment wrapText="1"/>
      <protection locked="0"/>
    </xf>
    <xf numFmtId="0" fontId="42" fillId="0" borderId="5" xfId="0" applyFont="1" applyBorder="1"/>
    <xf numFmtId="2" fontId="1" fillId="0" borderId="9" xfId="5" applyNumberFormat="1" applyFont="1" applyBorder="1" applyAlignment="1">
      <alignment horizontal="left" wrapText="1"/>
    </xf>
    <xf numFmtId="165" fontId="42" fillId="0" borderId="5" xfId="0" applyNumberFormat="1" applyFont="1" applyBorder="1"/>
    <xf numFmtId="1" fontId="26" fillId="0" borderId="5" xfId="0" applyNumberFormat="1" applyFont="1" applyBorder="1" applyAlignment="1">
      <alignment vertical="top" wrapText="1"/>
    </xf>
    <xf numFmtId="168" fontId="36" fillId="0" borderId="5" xfId="0" applyNumberFormat="1" applyFont="1" applyBorder="1" applyAlignment="1">
      <alignment horizontal="left" vertical="top"/>
    </xf>
    <xf numFmtId="1" fontId="2" fillId="0" borderId="18" xfId="4" applyNumberFormat="1" applyFont="1" applyBorder="1" applyAlignment="1">
      <alignment horizontal="center" vertical="center" wrapText="1"/>
    </xf>
    <xf numFmtId="49" fontId="2" fillId="0" borderId="18" xfId="4" applyNumberFormat="1" applyFont="1" applyBorder="1" applyAlignment="1">
      <alignment horizontal="center" vertical="center" wrapText="1"/>
    </xf>
    <xf numFmtId="0" fontId="2" fillId="0" borderId="18" xfId="4" applyFont="1" applyBorder="1" applyAlignment="1">
      <alignment horizontal="left" vertical="center" wrapText="1"/>
    </xf>
    <xf numFmtId="0" fontId="2" fillId="0" borderId="18" xfId="4" applyFont="1" applyBorder="1" applyAlignment="1">
      <alignment horizontal="center" vertical="center" wrapText="1"/>
    </xf>
    <xf numFmtId="4" fontId="2" fillId="0" borderId="18" xfId="4" applyNumberFormat="1" applyFont="1" applyBorder="1" applyAlignment="1">
      <alignment horizontal="right" vertical="center" wrapText="1"/>
    </xf>
    <xf numFmtId="0" fontId="1" fillId="0" borderId="1" xfId="0" applyFont="1" applyFill="1" applyBorder="1" applyAlignment="1">
      <alignment wrapText="1"/>
    </xf>
    <xf numFmtId="0" fontId="1" fillId="0" borderId="1" xfId="0" applyFont="1" applyBorder="1" applyAlignment="1">
      <alignment horizontal="justify" vertical="top" wrapText="1"/>
    </xf>
    <xf numFmtId="0" fontId="1" fillId="0" borderId="4" xfId="0" applyFont="1" applyFill="1" applyBorder="1" applyAlignment="1">
      <alignment horizontal="left" vertical="top" wrapText="1"/>
    </xf>
    <xf numFmtId="0" fontId="1" fillId="0" borderId="1" xfId="0"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0" fontId="1" fillId="0" borderId="1" xfId="0" applyFont="1" applyFill="1" applyBorder="1" applyAlignment="1">
      <alignment horizontal="left" vertical="top" wrapText="1"/>
    </xf>
    <xf numFmtId="164" fontId="1" fillId="0" borderId="1" xfId="0" applyNumberFormat="1" applyFont="1" applyFill="1" applyBorder="1" applyAlignment="1">
      <alignment horizontal="center" wrapText="1"/>
    </xf>
    <xf numFmtId="4" fontId="4" fillId="0" borderId="1" xfId="0" applyNumberFormat="1" applyFont="1" applyFill="1" applyBorder="1"/>
    <xf numFmtId="4" fontId="4" fillId="0" borderId="3" xfId="3" applyNumberFormat="1" applyFont="1" applyFill="1" applyBorder="1" applyAlignment="1" applyProtection="1">
      <alignment horizontal="right"/>
      <protection locked="0"/>
    </xf>
    <xf numFmtId="0" fontId="44" fillId="0" borderId="0" xfId="0" applyFont="1" applyFill="1"/>
    <xf numFmtId="0" fontId="37" fillId="0" borderId="0" xfId="0" applyFont="1" applyFill="1"/>
    <xf numFmtId="49" fontId="1" fillId="0" borderId="1" xfId="0" applyNumberFormat="1" applyFont="1" applyFill="1" applyBorder="1" applyAlignment="1">
      <alignment horizontal="center" vertical="top" wrapText="1"/>
    </xf>
    <xf numFmtId="0" fontId="1" fillId="0" borderId="1" xfId="0" applyFont="1" applyFill="1" applyBorder="1" applyAlignment="1">
      <alignment vertical="top" wrapText="1"/>
    </xf>
    <xf numFmtId="4" fontId="4" fillId="0" borderId="3" xfId="0" applyNumberFormat="1" applyFont="1" applyFill="1" applyBorder="1"/>
    <xf numFmtId="0" fontId="1" fillId="0" borderId="3" xfId="0" applyFont="1" applyFill="1" applyBorder="1" applyAlignment="1">
      <alignment horizontal="center" vertical="top" wrapText="1"/>
    </xf>
    <xf numFmtId="4" fontId="4" fillId="0" borderId="2" xfId="3" applyNumberFormat="1" applyFont="1" applyFill="1" applyBorder="1" applyAlignment="1" applyProtection="1">
      <alignment horizontal="right"/>
      <protection locked="0"/>
    </xf>
    <xf numFmtId="4" fontId="4" fillId="0" borderId="1" xfId="3" applyNumberFormat="1" applyFont="1" applyFill="1" applyBorder="1" applyAlignment="1" applyProtection="1">
      <alignment horizontal="right"/>
      <protection locked="0"/>
    </xf>
    <xf numFmtId="4" fontId="1" fillId="0" borderId="7" xfId="3" applyNumberFormat="1" applyFont="1" applyFill="1" applyBorder="1" applyAlignment="1" applyProtection="1">
      <alignment horizontal="left" vertical="top" wrapText="1"/>
      <protection locked="0"/>
    </xf>
    <xf numFmtId="0" fontId="1" fillId="0" borderId="2" xfId="0" applyFont="1" applyFill="1" applyBorder="1" applyAlignment="1">
      <alignment horizontal="center" vertical="top" wrapText="1"/>
    </xf>
    <xf numFmtId="0" fontId="1" fillId="0" borderId="7" xfId="0" applyFont="1" applyFill="1" applyBorder="1" applyAlignment="1">
      <alignment horizontal="left" vertical="top" wrapText="1"/>
    </xf>
    <xf numFmtId="164" fontId="1" fillId="0" borderId="8" xfId="0" applyNumberFormat="1" applyFont="1" applyFill="1" applyBorder="1" applyAlignment="1">
      <alignment horizontal="center" wrapText="1"/>
    </xf>
    <xf numFmtId="4" fontId="1" fillId="0" borderId="1" xfId="3" applyNumberFormat="1" applyFont="1" applyFill="1" applyBorder="1" applyAlignment="1" applyProtection="1">
      <alignment horizontal="left" vertical="top" wrapText="1"/>
      <protection locked="0"/>
    </xf>
    <xf numFmtId="4" fontId="2" fillId="0" borderId="1" xfId="3" applyNumberFormat="1" applyFont="1" applyFill="1" applyBorder="1" applyAlignment="1">
      <alignment horizontal="center" vertical="top" wrapText="1"/>
    </xf>
    <xf numFmtId="4" fontId="2" fillId="0" borderId="0" xfId="3" applyNumberFormat="1" applyFont="1" applyFill="1" applyBorder="1" applyAlignment="1">
      <alignment horizontal="center"/>
    </xf>
    <xf numFmtId="4" fontId="3" fillId="0" borderId="21" xfId="0" applyNumberFormat="1" applyFont="1" applyBorder="1" applyAlignment="1">
      <alignment vertical="center"/>
    </xf>
    <xf numFmtId="0" fontId="4" fillId="0" borderId="28" xfId="0" applyFont="1" applyBorder="1"/>
    <xf numFmtId="4" fontId="3" fillId="0" borderId="25" xfId="18" applyNumberFormat="1" applyFont="1" applyBorder="1" applyAlignment="1">
      <alignment vertical="center"/>
    </xf>
    <xf numFmtId="4" fontId="47" fillId="0" borderId="28" xfId="18" applyNumberFormat="1" applyBorder="1"/>
    <xf numFmtId="4" fontId="3" fillId="0" borderId="1" xfId="0" applyNumberFormat="1" applyFont="1" applyBorder="1" applyAlignment="1">
      <alignment vertical="center" wrapText="1"/>
    </xf>
    <xf numFmtId="4" fontId="25" fillId="0" borderId="1" xfId="0" applyNumberFormat="1" applyFont="1" applyBorder="1"/>
    <xf numFmtId="4" fontId="2" fillId="4" borderId="1" xfId="6" applyNumberFormat="1" applyFont="1" applyFill="1" applyBorder="1" applyAlignment="1">
      <alignment vertical="center"/>
    </xf>
    <xf numFmtId="0" fontId="15" fillId="0" borderId="0" xfId="0" applyFont="1" applyBorder="1" applyAlignment="1">
      <alignment horizontal="center" vertical="center" wrapText="1"/>
    </xf>
    <xf numFmtId="0" fontId="15" fillId="0" borderId="0" xfId="0" applyFont="1" applyBorder="1" applyAlignment="1">
      <alignment horizontal="center" vertical="center"/>
    </xf>
    <xf numFmtId="0" fontId="17" fillId="0" borderId="0" xfId="0" applyFont="1" applyBorder="1" applyAlignment="1">
      <alignment horizontal="center" vertical="center" wrapText="1"/>
    </xf>
    <xf numFmtId="0" fontId="16" fillId="0" borderId="0" xfId="0" applyFont="1" applyBorder="1" applyAlignment="1">
      <alignment horizontal="center" vertical="center" wrapText="1"/>
    </xf>
    <xf numFmtId="4" fontId="3" fillId="0" borderId="6" xfId="0" applyNumberFormat="1" applyFont="1" applyBorder="1" applyAlignment="1">
      <alignment horizontal="right" vertical="center"/>
    </xf>
    <xf numFmtId="4" fontId="3" fillId="0" borderId="8" xfId="0" applyNumberFormat="1" applyFont="1" applyBorder="1" applyAlignment="1">
      <alignment horizontal="right" vertical="center"/>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7" xfId="0" applyFont="1" applyFill="1" applyBorder="1" applyAlignment="1">
      <alignment horizontal="left"/>
    </xf>
    <xf numFmtId="0" fontId="3" fillId="0" borderId="0" xfId="0" applyFont="1" applyBorder="1" applyAlignment="1">
      <alignment horizontal="right"/>
    </xf>
    <xf numFmtId="4" fontId="18" fillId="0" borderId="5" xfId="0" applyNumberFormat="1" applyFont="1" applyBorder="1" applyAlignment="1">
      <alignment horizontal="center" vertical="center" wrapText="1"/>
    </xf>
    <xf numFmtId="0" fontId="18" fillId="3" borderId="6" xfId="16" applyFont="1" applyFill="1" applyBorder="1" applyAlignment="1">
      <alignment horizontal="left" vertical="center" wrapText="1"/>
    </xf>
    <xf numFmtId="0" fontId="18" fillId="3" borderId="7" xfId="16" applyFont="1" applyFill="1" applyBorder="1" applyAlignment="1">
      <alignment horizontal="left" vertical="center" wrapText="1"/>
    </xf>
    <xf numFmtId="0" fontId="3" fillId="0" borderId="6" xfId="0" applyFont="1" applyFill="1" applyBorder="1" applyAlignment="1">
      <alignment horizontal="left"/>
    </xf>
    <xf numFmtId="0" fontId="3" fillId="0" borderId="21" xfId="0" applyFont="1" applyBorder="1" applyAlignment="1">
      <alignment horizontal="right" vertical="center" wrapText="1"/>
    </xf>
    <xf numFmtId="0" fontId="37" fillId="0" borderId="22" xfId="0" applyFont="1" applyBorder="1" applyAlignment="1">
      <alignment horizontal="right" vertical="center" wrapText="1"/>
    </xf>
    <xf numFmtId="0" fontId="37" fillId="0" borderId="23" xfId="0" applyFont="1" applyBorder="1" applyAlignment="1">
      <alignment horizontal="right" vertical="center" wrapText="1"/>
    </xf>
    <xf numFmtId="0" fontId="37" fillId="0" borderId="7" xfId="0" applyFont="1" applyBorder="1" applyAlignment="1"/>
    <xf numFmtId="4" fontId="3" fillId="0" borderId="6" xfId="0" applyNumberFormat="1" applyFont="1" applyBorder="1" applyAlignment="1"/>
    <xf numFmtId="0" fontId="3" fillId="0" borderId="8" xfId="0" applyFont="1" applyBorder="1" applyAlignment="1"/>
    <xf numFmtId="4" fontId="3" fillId="0" borderId="14" xfId="0" applyNumberFormat="1" applyFont="1" applyBorder="1" applyAlignment="1">
      <alignment horizontal="right" vertical="center"/>
    </xf>
    <xf numFmtId="4" fontId="3" fillId="0" borderId="24" xfId="0" applyNumberFormat="1" applyFont="1" applyBorder="1" applyAlignment="1">
      <alignment horizontal="right" vertical="center"/>
    </xf>
    <xf numFmtId="0" fontId="7" fillId="0" borderId="7" xfId="0" applyFont="1" applyFill="1" applyBorder="1" applyAlignment="1">
      <alignment horizontal="left"/>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3" fillId="0" borderId="1" xfId="18" applyFont="1" applyFill="1" applyBorder="1" applyAlignment="1">
      <alignment horizontal="left"/>
    </xf>
    <xf numFmtId="0" fontId="3" fillId="0" borderId="8" xfId="18" applyFont="1" applyFill="1" applyBorder="1" applyAlignment="1">
      <alignment horizontal="left"/>
    </xf>
    <xf numFmtId="4" fontId="18" fillId="0" borderId="3" xfId="18" applyNumberFormat="1" applyFont="1" applyBorder="1" applyAlignment="1">
      <alignment horizontal="center" vertical="center" wrapText="1"/>
    </xf>
    <xf numFmtId="4" fontId="18" fillId="0" borderId="4" xfId="18" applyNumberFormat="1" applyFont="1" applyBorder="1" applyAlignment="1">
      <alignment horizontal="center" vertical="center" wrapText="1"/>
    </xf>
    <xf numFmtId="0" fontId="47" fillId="0" borderId="8" xfId="18" applyBorder="1" applyAlignment="1">
      <alignment wrapText="1"/>
    </xf>
    <xf numFmtId="0" fontId="3" fillId="0" borderId="6" xfId="18" applyFont="1" applyBorder="1" applyAlignment="1">
      <alignment horizontal="left"/>
    </xf>
    <xf numFmtId="0" fontId="3" fillId="0" borderId="7" xfId="18" applyFont="1" applyBorder="1" applyAlignment="1">
      <alignment horizontal="left"/>
    </xf>
    <xf numFmtId="0" fontId="3" fillId="0" borderId="8" xfId="18" applyFont="1" applyBorder="1" applyAlignment="1">
      <alignment horizontal="left"/>
    </xf>
    <xf numFmtId="0" fontId="6" fillId="0" borderId="6" xfId="18" applyFont="1" applyBorder="1" applyAlignment="1">
      <alignment horizontal="center" vertical="center"/>
    </xf>
    <xf numFmtId="0" fontId="6" fillId="0" borderId="7" xfId="18" applyFont="1" applyBorder="1" applyAlignment="1">
      <alignment horizontal="center" vertical="center"/>
    </xf>
    <xf numFmtId="0" fontId="6" fillId="0" borderId="8" xfId="18" applyFont="1" applyBorder="1" applyAlignment="1">
      <alignment horizontal="center" vertical="center"/>
    </xf>
    <xf numFmtId="0" fontId="7" fillId="0" borderId="6" xfId="18" applyFont="1" applyBorder="1" applyAlignment="1">
      <alignment horizontal="left" vertical="center"/>
    </xf>
    <xf numFmtId="0" fontId="7" fillId="0" borderId="7" xfId="18" applyFont="1" applyBorder="1" applyAlignment="1">
      <alignment horizontal="left" vertical="center"/>
    </xf>
    <xf numFmtId="0" fontId="7" fillId="0" borderId="8" xfId="18" applyFont="1" applyBorder="1" applyAlignment="1">
      <alignment horizontal="left" vertical="center"/>
    </xf>
    <xf numFmtId="4" fontId="7" fillId="0" borderId="6" xfId="18" applyNumberFormat="1" applyFont="1" applyBorder="1" applyAlignment="1">
      <alignment horizontal="right" vertical="center"/>
    </xf>
    <xf numFmtId="4" fontId="7" fillId="0" borderId="8" xfId="18" applyNumberFormat="1" applyFont="1" applyBorder="1" applyAlignment="1">
      <alignment horizontal="right" vertical="center"/>
    </xf>
    <xf numFmtId="0" fontId="10" fillId="0" borderId="21" xfId="18" applyFont="1" applyBorder="1" applyAlignment="1">
      <alignment horizontal="right" vertical="center" wrapText="1"/>
    </xf>
    <xf numFmtId="0" fontId="10" fillId="0" borderId="22" xfId="18" applyFont="1" applyBorder="1" applyAlignment="1">
      <alignment horizontal="right" vertical="center" wrapText="1"/>
    </xf>
    <xf numFmtId="0" fontId="10" fillId="0" borderId="23" xfId="18" applyFont="1" applyBorder="1" applyAlignment="1">
      <alignment horizontal="right" vertical="center" wrapText="1"/>
    </xf>
    <xf numFmtId="0" fontId="3" fillId="0" borderId="0" xfId="18" applyFont="1" applyAlignment="1">
      <alignment horizontal="right"/>
    </xf>
    <xf numFmtId="4" fontId="3" fillId="0" borderId="0" xfId="18" applyNumberFormat="1" applyFont="1" applyAlignment="1">
      <alignment horizontal="right" vertical="center"/>
    </xf>
    <xf numFmtId="0" fontId="7" fillId="0" borderId="6" xfId="18" applyFont="1" applyBorder="1" applyAlignment="1">
      <alignment horizontal="left" vertical="center" wrapText="1"/>
    </xf>
    <xf numFmtId="0" fontId="7" fillId="0" borderId="7" xfId="18" applyFont="1" applyBorder="1" applyAlignment="1">
      <alignment horizontal="left" vertical="center" wrapText="1"/>
    </xf>
    <xf numFmtId="0" fontId="7" fillId="0" borderId="8" xfId="18" applyFont="1" applyBorder="1" applyAlignment="1">
      <alignment horizontal="left" vertical="center" wrapText="1"/>
    </xf>
    <xf numFmtId="4" fontId="7" fillId="0" borderId="12" xfId="18" applyNumberFormat="1" applyFont="1" applyBorder="1" applyAlignment="1">
      <alignment horizontal="right" vertical="center"/>
    </xf>
    <xf numFmtId="4" fontId="3" fillId="0" borderId="0" xfId="0" applyNumberFormat="1" applyFont="1" applyBorder="1" applyAlignment="1">
      <alignment horizontal="right"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center"/>
    </xf>
    <xf numFmtId="4" fontId="3" fillId="0" borderId="1" xfId="0" applyNumberFormat="1" applyFont="1" applyBorder="1" applyAlignment="1">
      <alignment horizontal="right" vertical="center"/>
    </xf>
    <xf numFmtId="0" fontId="10" fillId="0" borderId="1" xfId="0" applyFont="1" applyBorder="1" applyAlignment="1">
      <alignment horizontal="right" vertical="center" wrapText="1"/>
    </xf>
    <xf numFmtId="4" fontId="18"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18" fillId="3" borderId="1" xfId="16" applyFont="1" applyFill="1" applyBorder="1" applyAlignment="1">
      <alignment horizontal="left" vertical="center" wrapText="1"/>
    </xf>
    <xf numFmtId="0" fontId="0" fillId="0" borderId="1" xfId="0" applyBorder="1" applyAlignment="1">
      <alignment wrapText="1"/>
    </xf>
    <xf numFmtId="4" fontId="33" fillId="0" borderId="11" xfId="9" applyNumberFormat="1" applyFont="1" applyBorder="1" applyAlignment="1">
      <alignment horizontal="center" vertical="center" wrapText="1"/>
    </xf>
    <xf numFmtId="0" fontId="33" fillId="3" borderId="6" xfId="17" applyFont="1" applyFill="1" applyBorder="1" applyAlignment="1">
      <alignment horizontal="left" vertical="center" wrapText="1"/>
    </xf>
    <xf numFmtId="0" fontId="33" fillId="3" borderId="7" xfId="17" applyFont="1" applyFill="1" applyBorder="1" applyAlignment="1">
      <alignment horizontal="left" vertical="center" wrapText="1"/>
    </xf>
    <xf numFmtId="0" fontId="24" fillId="0" borderId="8" xfId="9" applyFont="1" applyBorder="1" applyAlignment="1">
      <alignment wrapText="1"/>
    </xf>
    <xf numFmtId="0" fontId="1" fillId="0" borderId="1" xfId="9" applyFont="1" applyFill="1" applyBorder="1" applyAlignment="1">
      <alignment horizontal="left" vertical="top" wrapText="1"/>
    </xf>
    <xf numFmtId="0" fontId="1" fillId="0" borderId="7" xfId="9" applyFont="1" applyFill="1" applyBorder="1" applyAlignment="1">
      <alignment horizontal="left" vertical="top" wrapText="1"/>
    </xf>
    <xf numFmtId="0" fontId="1" fillId="0" borderId="8" xfId="9" applyFont="1" applyFill="1" applyBorder="1" applyAlignment="1">
      <alignment horizontal="left" vertical="top" wrapText="1"/>
    </xf>
    <xf numFmtId="0" fontId="3" fillId="0" borderId="6" xfId="17" applyFont="1" applyBorder="1" applyAlignment="1">
      <alignment horizontal="center" vertical="top" wrapText="1"/>
    </xf>
    <xf numFmtId="0" fontId="3" fillId="0" borderId="8" xfId="17" applyFont="1" applyBorder="1" applyAlignment="1">
      <alignment horizontal="center" vertical="top" wrapText="1"/>
    </xf>
    <xf numFmtId="0" fontId="14" fillId="0" borderId="1" xfId="0" applyFont="1" applyBorder="1" applyAlignment="1">
      <alignment horizontal="left" vertical="top" wrapText="1"/>
    </xf>
    <xf numFmtId="0" fontId="29" fillId="0" borderId="1" xfId="0" applyFont="1" applyBorder="1" applyAlignment="1">
      <alignment horizontal="left" vertical="top" wrapText="1"/>
    </xf>
    <xf numFmtId="0" fontId="29" fillId="0" borderId="1" xfId="0" applyFont="1" applyBorder="1" applyAlignment="1">
      <alignment horizontal="center"/>
    </xf>
    <xf numFmtId="0" fontId="29" fillId="0" borderId="1" xfId="0" applyFont="1" applyBorder="1" applyAlignment="1">
      <alignment horizontal="center" vertical="top" wrapText="1"/>
    </xf>
    <xf numFmtId="0" fontId="14" fillId="0" borderId="1" xfId="0" applyFont="1" applyBorder="1" applyAlignment="1">
      <alignment horizontal="left" vertical="top"/>
    </xf>
    <xf numFmtId="0" fontId="1" fillId="0" borderId="6" xfId="6" applyFont="1" applyFill="1" applyBorder="1" applyAlignment="1">
      <alignment horizontal="left" vertical="top" wrapText="1"/>
    </xf>
    <xf numFmtId="0" fontId="1" fillId="0" borderId="8" xfId="6" applyFont="1" applyFill="1" applyBorder="1" applyAlignment="1">
      <alignment horizontal="left" vertical="top" wrapText="1"/>
    </xf>
    <xf numFmtId="0" fontId="1" fillId="0" borderId="8" xfId="6" applyFont="1" applyBorder="1" applyAlignment="1">
      <alignment vertical="top"/>
    </xf>
    <xf numFmtId="4" fontId="29" fillId="0" borderId="1" xfId="0" applyNumberFormat="1" applyFont="1" applyBorder="1" applyAlignment="1">
      <alignment horizontal="right"/>
    </xf>
    <xf numFmtId="0" fontId="29" fillId="0" borderId="1" xfId="0" applyFont="1" applyBorder="1" applyAlignment="1">
      <alignment horizontal="right"/>
    </xf>
    <xf numFmtId="0" fontId="14" fillId="0" borderId="3" xfId="0" applyFont="1" applyBorder="1" applyAlignment="1">
      <alignment horizontal="center"/>
    </xf>
    <xf numFmtId="0" fontId="14" fillId="0" borderId="4" xfId="0" applyFont="1" applyBorder="1" applyAlignment="1">
      <alignment horizontal="center"/>
    </xf>
    <xf numFmtId="4" fontId="29" fillId="0" borderId="1" xfId="0" applyNumberFormat="1" applyFont="1" applyBorder="1" applyAlignment="1">
      <alignment horizontal="center" wrapText="1"/>
    </xf>
    <xf numFmtId="0" fontId="29" fillId="0" borderId="1" xfId="0" applyFont="1" applyBorder="1" applyAlignment="1">
      <alignment horizontal="center" wrapText="1"/>
    </xf>
    <xf numFmtId="0" fontId="14" fillId="0" borderId="11" xfId="0" applyFont="1" applyBorder="1" applyAlignment="1">
      <alignment horizontal="center"/>
    </xf>
    <xf numFmtId="0" fontId="2" fillId="0" borderId="3" xfId="6" applyFont="1" applyBorder="1" applyAlignment="1">
      <alignment horizontal="center" vertical="top" wrapText="1"/>
    </xf>
    <xf numFmtId="0" fontId="2" fillId="0" borderId="4" xfId="6" applyFont="1" applyBorder="1" applyAlignment="1">
      <alignment horizontal="center" vertical="top" wrapText="1"/>
    </xf>
    <xf numFmtId="0" fontId="14" fillId="0" borderId="1"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14" fillId="0" borderId="8" xfId="0" applyFont="1" applyBorder="1" applyAlignment="1">
      <alignment horizontal="center"/>
    </xf>
    <xf numFmtId="0" fontId="1" fillId="0" borderId="6" xfId="6" applyFont="1" applyBorder="1" applyAlignment="1">
      <alignment horizontal="left" vertical="center"/>
    </xf>
    <xf numFmtId="0" fontId="1" fillId="0" borderId="8" xfId="6" applyFont="1" applyBorder="1" applyAlignment="1">
      <alignment horizontal="left" vertical="center"/>
    </xf>
    <xf numFmtId="0" fontId="42" fillId="0" borderId="6" xfId="14" applyFont="1" applyBorder="1" applyAlignment="1">
      <alignment horizontal="left" vertical="top" wrapText="1"/>
    </xf>
    <xf numFmtId="0" fontId="42" fillId="0" borderId="7" xfId="14" applyFont="1" applyBorder="1" applyAlignment="1">
      <alignment horizontal="left" vertical="top" wrapText="1"/>
    </xf>
    <xf numFmtId="0" fontId="3" fillId="0" borderId="6" xfId="6" applyFont="1" applyBorder="1" applyAlignment="1">
      <alignment horizontal="center" vertical="top" wrapText="1"/>
    </xf>
    <xf numFmtId="0" fontId="3" fillId="0" borderId="8" xfId="6" applyFont="1" applyBorder="1" applyAlignment="1">
      <alignment horizontal="center" vertical="top" wrapText="1"/>
    </xf>
    <xf numFmtId="0" fontId="3" fillId="0" borderId="7" xfId="6" applyFont="1" applyBorder="1" applyAlignment="1">
      <alignment horizontal="center" vertical="top" wrapText="1"/>
    </xf>
    <xf numFmtId="0" fontId="1" fillId="0" borderId="6" xfId="7" applyFont="1" applyBorder="1" applyAlignment="1">
      <alignment horizontal="left" vertical="top" wrapText="1"/>
    </xf>
    <xf numFmtId="0" fontId="1" fillId="0" borderId="8" xfId="7" applyFont="1" applyBorder="1" applyAlignment="1">
      <alignment horizontal="left" vertical="top" wrapText="1"/>
    </xf>
    <xf numFmtId="0" fontId="42" fillId="0" borderId="4" xfId="14" applyFont="1" applyBorder="1" applyAlignment="1">
      <alignment horizontal="left" vertical="top" wrapText="1"/>
    </xf>
    <xf numFmtId="0" fontId="42" fillId="0" borderId="11" xfId="14" applyFont="1" applyBorder="1" applyAlignment="1">
      <alignment horizontal="left" vertical="top" wrapText="1"/>
    </xf>
    <xf numFmtId="0" fontId="42" fillId="0" borderId="8" xfId="14" applyFont="1" applyBorder="1" applyAlignment="1">
      <alignment horizontal="left" vertical="top" wrapText="1"/>
    </xf>
    <xf numFmtId="0" fontId="14" fillId="0" borderId="1" xfId="0" applyFont="1" applyBorder="1" applyAlignment="1">
      <alignment horizontal="left"/>
    </xf>
    <xf numFmtId="10" fontId="1" fillId="2" borderId="2" xfId="15" quotePrefix="1" applyNumberFormat="1" applyFont="1" applyFill="1" applyBorder="1" applyAlignment="1">
      <alignment horizontal="center" vertical="top" wrapText="1"/>
    </xf>
    <xf numFmtId="10" fontId="1" fillId="2" borderId="5" xfId="15" applyNumberFormat="1" applyFont="1" applyFill="1" applyBorder="1" applyAlignment="1">
      <alignment horizontal="center" vertical="top" wrapText="1"/>
    </xf>
    <xf numFmtId="49" fontId="1" fillId="0" borderId="2" xfId="6" applyNumberFormat="1" applyFont="1" applyBorder="1" applyAlignment="1">
      <alignment horizontal="center" vertical="top" wrapText="1"/>
    </xf>
    <xf numFmtId="49" fontId="1" fillId="0" borderId="5" xfId="6" applyNumberFormat="1" applyFont="1" applyBorder="1" applyAlignment="1">
      <alignment horizontal="center" vertical="top"/>
    </xf>
    <xf numFmtId="0" fontId="1" fillId="0" borderId="1" xfId="7" applyFont="1" applyBorder="1" applyAlignment="1">
      <alignment horizontal="left" vertical="top" wrapText="1"/>
    </xf>
    <xf numFmtId="0" fontId="1" fillId="0" borderId="6" xfId="6" applyFont="1" applyBorder="1" applyAlignment="1">
      <alignment horizontal="left" vertical="top" wrapText="1"/>
    </xf>
    <xf numFmtId="0" fontId="1" fillId="0" borderId="8" xfId="6" applyFont="1" applyBorder="1" applyAlignment="1">
      <alignment horizontal="left" vertical="top" wrapText="1"/>
    </xf>
    <xf numFmtId="49" fontId="1" fillId="0" borderId="2" xfId="6" applyNumberFormat="1" applyFont="1" applyBorder="1" applyAlignment="1">
      <alignment horizontal="center" vertical="top"/>
    </xf>
    <xf numFmtId="10" fontId="1" fillId="5" borderId="2" xfId="6" quotePrefix="1" applyNumberFormat="1" applyFont="1" applyFill="1" applyBorder="1" applyAlignment="1">
      <alignment horizontal="center" vertical="top" wrapText="1"/>
    </xf>
    <xf numFmtId="10" fontId="1" fillId="5" borderId="5" xfId="6" applyNumberFormat="1" applyFont="1" applyFill="1" applyBorder="1" applyAlignment="1">
      <alignment horizontal="center" vertical="top" wrapText="1"/>
    </xf>
    <xf numFmtId="0" fontId="42" fillId="0" borderId="1" xfId="14" applyFont="1" applyBorder="1" applyAlignment="1">
      <alignment horizontal="left" vertical="top" wrapText="1"/>
    </xf>
    <xf numFmtId="0" fontId="42" fillId="0" borderId="1" xfId="14" applyFont="1" applyBorder="1" applyAlignment="1">
      <alignment horizontal="left" vertical="top"/>
    </xf>
    <xf numFmtId="0" fontId="2" fillId="0" borderId="6" xfId="6" applyFont="1" applyBorder="1" applyAlignment="1">
      <alignment horizontal="center" vertical="top" wrapText="1"/>
    </xf>
    <xf numFmtId="0" fontId="2" fillId="0" borderId="7" xfId="6" applyFont="1" applyBorder="1" applyAlignment="1">
      <alignment horizontal="center" vertical="top" wrapText="1"/>
    </xf>
    <xf numFmtId="10" fontId="1" fillId="2" borderId="6" xfId="15" applyNumberFormat="1" applyFont="1" applyFill="1" applyBorder="1" applyAlignment="1">
      <alignment horizontal="left" vertical="top" wrapText="1"/>
    </xf>
    <xf numFmtId="10" fontId="1" fillId="2" borderId="8" xfId="15" applyNumberFormat="1" applyFont="1" applyFill="1" applyBorder="1" applyAlignment="1">
      <alignment horizontal="left" vertical="top" wrapText="1"/>
    </xf>
    <xf numFmtId="10" fontId="1" fillId="2" borderId="3" xfId="15" applyNumberFormat="1" applyFont="1" applyFill="1" applyBorder="1" applyAlignment="1">
      <alignment horizontal="center" vertical="top" wrapText="1"/>
    </xf>
    <xf numFmtId="49" fontId="1" fillId="0" borderId="2" xfId="7" applyNumberFormat="1" applyFont="1" applyBorder="1" applyAlignment="1">
      <alignment horizontal="center" vertical="top"/>
    </xf>
    <xf numFmtId="49" fontId="1" fillId="0" borderId="3" xfId="7" applyNumberFormat="1" applyFont="1" applyBorder="1" applyAlignment="1">
      <alignment horizontal="center" vertical="top"/>
    </xf>
    <xf numFmtId="10" fontId="1" fillId="5" borderId="3" xfId="6" applyNumberFormat="1" applyFont="1" applyFill="1" applyBorder="1" applyAlignment="1">
      <alignment horizontal="center" vertical="top" wrapText="1"/>
    </xf>
    <xf numFmtId="49" fontId="1" fillId="0" borderId="3" xfId="6" applyNumberFormat="1" applyFont="1" applyBorder="1" applyAlignment="1">
      <alignment horizontal="center" vertical="top"/>
    </xf>
    <xf numFmtId="0" fontId="2" fillId="0" borderId="1" xfId="6" applyFont="1" applyBorder="1" applyAlignment="1">
      <alignment horizontal="center" vertical="top" wrapText="1"/>
    </xf>
    <xf numFmtId="0" fontId="1" fillId="0" borderId="6" xfId="7" applyFont="1" applyBorder="1" applyAlignment="1">
      <alignment horizontal="left" vertical="center"/>
    </xf>
    <xf numFmtId="0" fontId="1" fillId="0" borderId="8" xfId="7" applyFont="1" applyBorder="1" applyAlignment="1">
      <alignment horizontal="left" vertical="center"/>
    </xf>
    <xf numFmtId="0" fontId="2" fillId="4" borderId="6" xfId="6" applyFont="1" applyFill="1" applyBorder="1" applyAlignment="1">
      <alignment horizontal="center" vertical="center" wrapText="1"/>
    </xf>
    <xf numFmtId="0" fontId="2" fillId="4" borderId="8" xfId="6" applyFont="1" applyFill="1" applyBorder="1" applyAlignment="1">
      <alignment horizontal="center" vertical="center" wrapText="1"/>
    </xf>
    <xf numFmtId="0" fontId="14" fillId="0" borderId="12" xfId="0" applyFont="1" applyBorder="1" applyAlignment="1">
      <alignment horizontal="left" vertical="top" wrapText="1"/>
    </xf>
    <xf numFmtId="0" fontId="14" fillId="0" borderId="15" xfId="0" applyFont="1" applyBorder="1" applyAlignment="1">
      <alignment horizontal="left" vertical="top" wrapText="1"/>
    </xf>
    <xf numFmtId="0" fontId="14" fillId="0" borderId="9" xfId="0" applyFont="1" applyBorder="1" applyAlignment="1">
      <alignment horizontal="left" vertical="top" wrapText="1"/>
    </xf>
    <xf numFmtId="0" fontId="14" fillId="0" borderId="0" xfId="0" applyFont="1" applyAlignment="1">
      <alignment horizontal="left" vertical="top" wrapText="1"/>
    </xf>
    <xf numFmtId="0" fontId="1" fillId="0" borderId="1" xfId="6" applyFont="1" applyBorder="1" applyAlignment="1">
      <alignment horizontal="left" vertical="top" wrapText="1"/>
    </xf>
    <xf numFmtId="10" fontId="1" fillId="2" borderId="1" xfId="15" quotePrefix="1" applyNumberFormat="1" applyFont="1" applyFill="1" applyBorder="1" applyAlignment="1">
      <alignment horizontal="center" vertical="top" wrapText="1"/>
    </xf>
    <xf numFmtId="10" fontId="1" fillId="2" borderId="1" xfId="15" applyNumberFormat="1" applyFont="1" applyFill="1" applyBorder="1" applyAlignment="1">
      <alignment horizontal="center" vertical="top" wrapText="1"/>
    </xf>
    <xf numFmtId="49" fontId="1" fillId="0" borderId="1" xfId="7" applyNumberFormat="1" applyFont="1" applyBorder="1" applyAlignment="1">
      <alignment horizontal="center" vertical="top"/>
    </xf>
    <xf numFmtId="0" fontId="29" fillId="0" borderId="1" xfId="0" applyFont="1" applyBorder="1" applyAlignment="1">
      <alignment horizontal="center" vertical="top"/>
    </xf>
    <xf numFmtId="0" fontId="3" fillId="0" borderId="1" xfId="6" applyFont="1" applyBorder="1" applyAlignment="1">
      <alignment horizontal="center" vertical="top" wrapText="1"/>
    </xf>
    <xf numFmtId="4" fontId="18" fillId="0" borderId="6" xfId="0" applyNumberFormat="1" applyFont="1" applyBorder="1" applyAlignment="1">
      <alignment horizontal="center" vertical="center" wrapText="1"/>
    </xf>
    <xf numFmtId="4" fontId="18" fillId="0" borderId="7" xfId="0" applyNumberFormat="1" applyFont="1" applyBorder="1" applyAlignment="1">
      <alignment horizontal="center" vertical="center" wrapText="1"/>
    </xf>
    <xf numFmtId="4" fontId="18" fillId="0" borderId="11" xfId="0" applyNumberFormat="1" applyFont="1" applyBorder="1" applyAlignment="1">
      <alignment horizontal="center" vertical="center" wrapText="1"/>
    </xf>
    <xf numFmtId="4" fontId="18" fillId="0" borderId="8" xfId="0" applyNumberFormat="1" applyFont="1" applyBorder="1" applyAlignment="1">
      <alignment horizontal="center" vertical="center" wrapText="1"/>
    </xf>
    <xf numFmtId="0" fontId="3" fillId="0" borderId="26" xfId="0" applyFont="1" applyBorder="1" applyAlignment="1">
      <alignment horizontal="right"/>
    </xf>
    <xf numFmtId="0" fontId="35" fillId="3" borderId="4" xfId="16" applyFont="1" applyFill="1" applyBorder="1" applyAlignment="1">
      <alignment horizontal="left" vertical="center" wrapText="1"/>
    </xf>
    <xf numFmtId="0" fontId="34" fillId="0" borderId="11" xfId="0" applyFont="1" applyBorder="1" applyAlignment="1">
      <alignment horizontal="left" vertical="center" wrapText="1"/>
    </xf>
    <xf numFmtId="0" fontId="34" fillId="0" borderId="7" xfId="0" applyFont="1" applyBorder="1" applyAlignment="1">
      <alignment horizontal="left" vertical="center" wrapText="1"/>
    </xf>
    <xf numFmtId="0" fontId="34" fillId="0" borderId="8" xfId="0" applyFont="1" applyBorder="1" applyAlignment="1">
      <alignment horizontal="left" vertical="center" wrapText="1"/>
    </xf>
    <xf numFmtId="0" fontId="7" fillId="0" borderId="14" xfId="0" applyFont="1" applyBorder="1" applyAlignment="1">
      <alignment horizontal="left" vertical="center"/>
    </xf>
    <xf numFmtId="0" fontId="7" fillId="0" borderId="16" xfId="0" applyFont="1" applyBorder="1" applyAlignment="1">
      <alignment horizontal="left" vertical="center"/>
    </xf>
    <xf numFmtId="0" fontId="7" fillId="0" borderId="24" xfId="0" applyFont="1" applyBorder="1" applyAlignment="1">
      <alignment horizontal="left" vertical="center"/>
    </xf>
    <xf numFmtId="4" fontId="7" fillId="0" borderId="6" xfId="0" applyNumberFormat="1" applyFont="1" applyBorder="1" applyAlignment="1">
      <alignment horizontal="right" vertical="center"/>
    </xf>
    <xf numFmtId="4" fontId="7" fillId="0" borderId="8" xfId="0" applyNumberFormat="1" applyFont="1" applyBorder="1" applyAlignment="1">
      <alignment horizontal="right" vertical="center"/>
    </xf>
    <xf numFmtId="0" fontId="10" fillId="0" borderId="21" xfId="0" applyFont="1" applyBorder="1" applyAlignment="1">
      <alignment horizontal="right" vertical="center" wrapText="1"/>
    </xf>
    <xf numFmtId="0" fontId="10" fillId="0" borderId="22" xfId="0" applyFont="1" applyBorder="1" applyAlignment="1">
      <alignment horizontal="right" vertical="center" wrapText="1"/>
    </xf>
    <xf numFmtId="0" fontId="10" fillId="0" borderId="23" xfId="0" applyFont="1" applyBorder="1" applyAlignment="1">
      <alignment horizontal="right" vertical="center" wrapText="1"/>
    </xf>
    <xf numFmtId="4" fontId="3" fillId="0" borderId="21" xfId="0" applyNumberFormat="1" applyFont="1" applyBorder="1" applyAlignment="1">
      <alignment horizontal="right" vertical="center"/>
    </xf>
    <xf numFmtId="4" fontId="3" fillId="0" borderId="27" xfId="0" applyNumberFormat="1" applyFont="1" applyBorder="1" applyAlignment="1">
      <alignment horizontal="right" vertical="center"/>
    </xf>
    <xf numFmtId="4" fontId="33" fillId="0" borderId="4" xfId="0" applyNumberFormat="1" applyFont="1" applyBorder="1" applyAlignment="1">
      <alignment horizontal="center" vertical="center" wrapText="1"/>
    </xf>
    <xf numFmtId="4" fontId="33" fillId="0" borderId="11" xfId="0" applyNumberFormat="1" applyFont="1" applyBorder="1" applyAlignment="1">
      <alignment horizontal="center" vertical="center" wrapText="1"/>
    </xf>
    <xf numFmtId="4" fontId="33" fillId="0" borderId="10" xfId="0" applyNumberFormat="1" applyFont="1" applyBorder="1" applyAlignment="1">
      <alignment horizontal="center" vertical="center" wrapText="1"/>
    </xf>
    <xf numFmtId="0" fontId="33" fillId="3" borderId="6" xfId="16" applyFont="1" applyFill="1" applyBorder="1" applyAlignment="1">
      <alignment horizontal="left" vertical="center" wrapText="1"/>
    </xf>
    <xf numFmtId="0" fontId="33" fillId="3" borderId="7" xfId="16" applyFont="1" applyFill="1" applyBorder="1" applyAlignment="1">
      <alignment horizontal="left" vertical="center" wrapText="1"/>
    </xf>
    <xf numFmtId="0" fontId="43" fillId="0" borderId="8" xfId="0" applyFont="1" applyBorder="1" applyAlignment="1">
      <alignment wrapText="1"/>
    </xf>
    <xf numFmtId="4" fontId="3" fillId="0" borderId="6" xfId="3" applyNumberFormat="1" applyFont="1" applyBorder="1" applyAlignment="1">
      <alignment horizontal="right"/>
    </xf>
    <xf numFmtId="4" fontId="3" fillId="0" borderId="8" xfId="3" applyNumberFormat="1" applyFont="1" applyBorder="1" applyAlignment="1">
      <alignment horizontal="right"/>
    </xf>
    <xf numFmtId="4" fontId="3" fillId="0" borderId="6" xfId="3" applyNumberFormat="1" applyFont="1" applyBorder="1" applyAlignment="1">
      <alignment horizontal="center"/>
    </xf>
    <xf numFmtId="4" fontId="3" fillId="0" borderId="8" xfId="3" applyNumberFormat="1" applyFont="1" applyBorder="1" applyAlignment="1">
      <alignment horizontal="center"/>
    </xf>
    <xf numFmtId="0" fontId="1" fillId="0" borderId="6" xfId="3" applyFont="1" applyBorder="1" applyAlignment="1">
      <alignment horizontal="right"/>
    </xf>
    <xf numFmtId="0" fontId="3" fillId="0" borderId="7" xfId="3" applyFont="1" applyBorder="1" applyAlignment="1">
      <alignment horizontal="right"/>
    </xf>
    <xf numFmtId="0" fontId="3" fillId="0" borderId="8" xfId="3" applyFont="1" applyBorder="1" applyAlignment="1">
      <alignment horizontal="right"/>
    </xf>
    <xf numFmtId="0" fontId="3" fillId="0" borderId="6" xfId="3" applyFont="1" applyBorder="1" applyAlignment="1">
      <alignment horizontal="right"/>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3" applyFont="1" applyBorder="1" applyAlignment="1">
      <alignment horizontal="center" vertical="center"/>
    </xf>
    <xf numFmtId="0" fontId="3" fillId="0" borderId="7" xfId="3" applyFont="1" applyBorder="1" applyAlignment="1">
      <alignment horizontal="center" vertical="center"/>
    </xf>
    <xf numFmtId="0" fontId="3" fillId="0" borderId="8" xfId="3" applyFont="1" applyBorder="1" applyAlignment="1">
      <alignment horizontal="center" vertical="center"/>
    </xf>
    <xf numFmtId="0" fontId="20" fillId="0" borderId="2" xfId="16" applyFont="1" applyBorder="1" applyAlignment="1">
      <alignment horizontal="center" vertical="center" wrapText="1"/>
    </xf>
    <xf numFmtId="0" fontId="3" fillId="0" borderId="2" xfId="16" applyFont="1" applyBorder="1" applyAlignment="1">
      <alignment horizontal="center" vertical="center" wrapText="1"/>
    </xf>
    <xf numFmtId="0" fontId="3" fillId="0" borderId="13" xfId="16" applyFont="1" applyBorder="1" applyAlignment="1">
      <alignment horizontal="center" vertical="center" wrapText="1"/>
    </xf>
    <xf numFmtId="4" fontId="3" fillId="0" borderId="2" xfId="16" applyNumberFormat="1" applyFont="1" applyBorder="1" applyAlignment="1">
      <alignment horizontal="center" vertical="center" wrapText="1"/>
    </xf>
    <xf numFmtId="4" fontId="2" fillId="0" borderId="2" xfId="16" applyNumberFormat="1" applyFont="1" applyBorder="1" applyAlignment="1">
      <alignment horizontal="center" vertical="center" wrapText="1"/>
    </xf>
    <xf numFmtId="0" fontId="2" fillId="0" borderId="2" xfId="16" applyFont="1" applyBorder="1" applyAlignment="1">
      <alignment horizontal="center" vertical="center" wrapText="1"/>
    </xf>
  </cellXfs>
  <cellStyles count="20">
    <cellStyle name="Comma 7" xfId="1" xr:uid="{00000000-0005-0000-0000-000000000000}"/>
    <cellStyle name="Good 2" xfId="2" xr:uid="{00000000-0005-0000-0000-000001000000}"/>
    <cellStyle name="Normal" xfId="0" builtinId="0"/>
    <cellStyle name="Normal 2" xfId="3" xr:uid="{00000000-0005-0000-0000-000003000000}"/>
    <cellStyle name="Normal 2 2" xfId="4" xr:uid="{00000000-0005-0000-0000-000004000000}"/>
    <cellStyle name="Normal 25" xfId="5" xr:uid="{00000000-0005-0000-0000-000005000000}"/>
    <cellStyle name="Normal 3" xfId="6" xr:uid="{00000000-0005-0000-0000-000006000000}"/>
    <cellStyle name="Normal 3 2" xfId="7" xr:uid="{00000000-0005-0000-0000-000007000000}"/>
    <cellStyle name="Normal 33" xfId="8" xr:uid="{00000000-0005-0000-0000-000008000000}"/>
    <cellStyle name="Normal 4" xfId="9" xr:uid="{00000000-0005-0000-0000-000009000000}"/>
    <cellStyle name="Normal 4 2" xfId="10" xr:uid="{00000000-0005-0000-0000-00000A000000}"/>
    <cellStyle name="Normal 5" xfId="11" xr:uid="{00000000-0005-0000-0000-00000B000000}"/>
    <cellStyle name="Normal 6" xfId="12" xr:uid="{00000000-0005-0000-0000-00000C000000}"/>
    <cellStyle name="Normal 7" xfId="13" xr:uid="{00000000-0005-0000-0000-00000D000000}"/>
    <cellStyle name="Normal 8" xfId="14" xr:uid="{00000000-0005-0000-0000-00000E000000}"/>
    <cellStyle name="Normal_6.0 Preliminary Cost Estimates" xfId="15" xr:uid="{00000000-0005-0000-0000-00000F000000}"/>
    <cellStyle name="Normal_Sheet1" xfId="16" xr:uid="{00000000-0005-0000-0000-000010000000}"/>
    <cellStyle name="Normal_Sheet1 (3)" xfId="17" xr:uid="{00000000-0005-0000-0000-000011000000}"/>
    <cellStyle name="Normalan 2" xfId="18" xr:uid="{00000000-0005-0000-0000-000012000000}"/>
    <cellStyle name="Style 1" xfId="19"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view="pageBreakPreview" topLeftCell="A10" zoomScaleSheetLayoutView="145" workbookViewId="0">
      <selection activeCell="A17" sqref="A17:I17"/>
    </sheetView>
  </sheetViews>
  <sheetFormatPr defaultRowHeight="15"/>
  <cols>
    <col min="9" max="9" width="10.140625" customWidth="1"/>
  </cols>
  <sheetData>
    <row r="1" spans="1:9">
      <c r="A1" s="30"/>
      <c r="B1" s="30"/>
      <c r="C1" s="30"/>
      <c r="D1" s="30"/>
      <c r="E1" s="30"/>
      <c r="F1" s="30"/>
      <c r="G1" s="30"/>
      <c r="H1" s="30"/>
      <c r="I1" s="30"/>
    </row>
    <row r="2" spans="1:9">
      <c r="A2" s="30"/>
      <c r="B2" s="30"/>
      <c r="C2" s="30"/>
      <c r="D2" s="30"/>
      <c r="E2" s="30"/>
      <c r="F2" s="30"/>
      <c r="G2" s="30"/>
      <c r="H2" s="30"/>
      <c r="I2" s="30"/>
    </row>
    <row r="3" spans="1:9">
      <c r="A3" s="30"/>
      <c r="B3" s="30"/>
      <c r="C3" s="30"/>
      <c r="D3" s="30"/>
      <c r="E3" s="30"/>
      <c r="F3" s="30"/>
      <c r="G3" s="30"/>
      <c r="H3" s="30"/>
      <c r="I3" s="30"/>
    </row>
    <row r="4" spans="1:9">
      <c r="A4" s="30"/>
      <c r="B4" s="30"/>
      <c r="C4" s="30"/>
      <c r="D4" s="30"/>
      <c r="E4" s="30"/>
      <c r="F4" s="30"/>
      <c r="G4" s="30"/>
      <c r="H4" s="30"/>
      <c r="I4" s="30"/>
    </row>
    <row r="5" spans="1:9">
      <c r="A5" s="30"/>
      <c r="B5" s="30"/>
      <c r="C5" s="30"/>
      <c r="D5" s="30"/>
      <c r="E5" s="30"/>
      <c r="F5" s="30"/>
      <c r="G5" s="30"/>
      <c r="H5" s="30"/>
      <c r="I5" s="30"/>
    </row>
    <row r="6" spans="1:9">
      <c r="A6" s="30"/>
      <c r="B6" s="30"/>
      <c r="C6" s="30"/>
      <c r="D6" s="30"/>
      <c r="E6" s="30"/>
      <c r="F6" s="30"/>
      <c r="G6" s="30"/>
      <c r="H6" s="30"/>
      <c r="I6" s="30"/>
    </row>
    <row r="7" spans="1:9">
      <c r="A7" s="30"/>
      <c r="B7" s="30"/>
      <c r="C7" s="30"/>
      <c r="D7" s="30"/>
      <c r="E7" s="30"/>
      <c r="F7" s="30"/>
      <c r="G7" s="30"/>
      <c r="H7" s="30"/>
      <c r="I7" s="30"/>
    </row>
    <row r="8" spans="1:9">
      <c r="A8" s="30"/>
      <c r="B8" s="30"/>
      <c r="C8" s="30"/>
      <c r="D8" s="30"/>
      <c r="E8" s="30"/>
      <c r="F8" s="30"/>
      <c r="G8" s="30"/>
      <c r="H8" s="30"/>
      <c r="I8" s="30"/>
    </row>
    <row r="9" spans="1:9">
      <c r="A9" s="30"/>
      <c r="B9" s="30"/>
      <c r="C9" s="30"/>
      <c r="D9" s="30"/>
      <c r="E9" s="30"/>
      <c r="F9" s="30"/>
      <c r="G9" s="30"/>
      <c r="H9" s="30"/>
      <c r="I9" s="30"/>
    </row>
    <row r="10" spans="1:9">
      <c r="A10" s="30"/>
      <c r="B10" s="30"/>
      <c r="C10" s="30"/>
      <c r="D10" s="30"/>
      <c r="E10" s="30"/>
      <c r="F10" s="30"/>
      <c r="G10" s="30"/>
      <c r="H10" s="30"/>
      <c r="I10" s="30"/>
    </row>
    <row r="11" spans="1:9">
      <c r="A11" s="30"/>
      <c r="B11" s="30"/>
      <c r="C11" s="30"/>
      <c r="D11" s="30"/>
      <c r="E11" s="30"/>
      <c r="F11" s="30"/>
      <c r="G11" s="30"/>
      <c r="H11" s="30"/>
      <c r="I11" s="30"/>
    </row>
    <row r="12" spans="1:9">
      <c r="A12" s="30"/>
      <c r="B12" s="30"/>
      <c r="C12" s="30"/>
      <c r="D12" s="30"/>
      <c r="E12" s="30"/>
      <c r="F12" s="30"/>
      <c r="G12" s="30"/>
      <c r="H12" s="30"/>
      <c r="I12" s="30"/>
    </row>
    <row r="13" spans="1:9">
      <c r="A13" s="30"/>
      <c r="B13" s="30"/>
      <c r="C13" s="30"/>
      <c r="D13" s="30"/>
      <c r="E13" s="30"/>
      <c r="F13" s="30"/>
      <c r="G13" s="30"/>
      <c r="H13" s="30"/>
      <c r="I13" s="30"/>
    </row>
    <row r="14" spans="1:9">
      <c r="A14" s="30"/>
      <c r="B14" s="30"/>
      <c r="C14" s="30"/>
      <c r="D14" s="30"/>
      <c r="E14" s="30"/>
      <c r="F14" s="30"/>
      <c r="G14" s="30"/>
      <c r="H14" s="30"/>
      <c r="I14" s="30"/>
    </row>
    <row r="15" spans="1:9">
      <c r="A15" s="30"/>
      <c r="B15" s="30"/>
      <c r="C15" s="30"/>
      <c r="D15" s="30"/>
      <c r="E15" s="30"/>
      <c r="F15" s="30"/>
      <c r="G15" s="30"/>
      <c r="H15" s="30"/>
      <c r="I15" s="30"/>
    </row>
    <row r="16" spans="1:9">
      <c r="A16" s="30"/>
      <c r="B16" s="30"/>
      <c r="C16" s="30"/>
      <c r="D16" s="30"/>
      <c r="E16" s="30"/>
      <c r="F16" s="30"/>
      <c r="G16" s="30"/>
      <c r="H16" s="30"/>
      <c r="I16" s="30"/>
    </row>
    <row r="17" spans="1:9" ht="81.75" customHeight="1">
      <c r="A17" s="407"/>
      <c r="B17" s="408"/>
      <c r="C17" s="408"/>
      <c r="D17" s="408"/>
      <c r="E17" s="408"/>
      <c r="F17" s="408"/>
      <c r="G17" s="408"/>
      <c r="H17" s="408"/>
      <c r="I17" s="408"/>
    </row>
    <row r="18" spans="1:9" ht="23.25">
      <c r="A18" s="407" t="s">
        <v>663</v>
      </c>
      <c r="B18" s="408"/>
      <c r="C18" s="408"/>
      <c r="D18" s="408"/>
      <c r="E18" s="408"/>
      <c r="F18" s="408"/>
      <c r="G18" s="408"/>
      <c r="H18" s="408"/>
      <c r="I18" s="408"/>
    </row>
    <row r="19" spans="1:9">
      <c r="A19" s="30"/>
      <c r="B19" s="30"/>
      <c r="C19" s="30"/>
      <c r="D19" s="30"/>
      <c r="E19" s="30"/>
      <c r="F19" s="30"/>
      <c r="G19" s="30"/>
      <c r="H19" s="30"/>
      <c r="I19" s="30"/>
    </row>
    <row r="20" spans="1:9">
      <c r="A20" s="30"/>
      <c r="B20" s="30"/>
      <c r="C20" s="30"/>
      <c r="D20" s="30"/>
      <c r="E20" s="30"/>
      <c r="F20" s="30"/>
      <c r="G20" s="30"/>
      <c r="H20" s="30"/>
      <c r="I20" s="30"/>
    </row>
    <row r="21" spans="1:9" ht="20.25" customHeight="1">
      <c r="A21" s="409" t="s">
        <v>706</v>
      </c>
      <c r="B21" s="410"/>
      <c r="C21" s="410"/>
      <c r="D21" s="410"/>
      <c r="E21" s="410"/>
      <c r="F21" s="410"/>
      <c r="G21" s="410"/>
      <c r="H21" s="410"/>
      <c r="I21" s="410"/>
    </row>
    <row r="22" spans="1:9" ht="20.25">
      <c r="A22" s="409" t="s">
        <v>707</v>
      </c>
      <c r="B22" s="410"/>
      <c r="C22" s="410"/>
      <c r="D22" s="410"/>
      <c r="E22" s="410"/>
      <c r="F22" s="410"/>
      <c r="G22" s="410"/>
      <c r="H22" s="410"/>
      <c r="I22" s="410"/>
    </row>
    <row r="23" spans="1:9">
      <c r="A23" s="30"/>
      <c r="B23" s="30"/>
      <c r="C23" s="30"/>
      <c r="D23" s="30"/>
      <c r="E23" s="30"/>
      <c r="F23" s="30"/>
      <c r="G23" s="30"/>
      <c r="H23" s="30"/>
      <c r="I23" s="30"/>
    </row>
    <row r="24" spans="1:9">
      <c r="A24" s="30"/>
      <c r="B24" s="30"/>
      <c r="C24" s="30"/>
      <c r="D24" s="30"/>
      <c r="E24" s="30"/>
      <c r="F24" s="30"/>
      <c r="G24" s="30"/>
      <c r="H24" s="30"/>
      <c r="I24" s="30"/>
    </row>
    <row r="25" spans="1:9">
      <c r="A25" s="30"/>
      <c r="B25" s="30"/>
      <c r="C25" s="30"/>
      <c r="D25" s="30"/>
      <c r="E25" s="30"/>
      <c r="F25" s="30"/>
      <c r="G25" s="30"/>
      <c r="H25" s="30"/>
      <c r="I25" s="30"/>
    </row>
    <row r="26" spans="1:9">
      <c r="A26" s="30"/>
      <c r="B26" s="30"/>
      <c r="C26" s="30"/>
      <c r="D26" s="30"/>
      <c r="E26" s="30"/>
      <c r="F26" s="30"/>
      <c r="G26" s="30"/>
      <c r="H26" s="30"/>
      <c r="I26" s="30"/>
    </row>
    <row r="27" spans="1:9">
      <c r="A27" s="30"/>
      <c r="B27" s="30"/>
      <c r="C27" s="30"/>
      <c r="D27" s="30"/>
      <c r="E27" s="30"/>
      <c r="F27" s="30"/>
      <c r="G27" s="30"/>
      <c r="H27" s="30"/>
      <c r="I27" s="30"/>
    </row>
    <row r="28" spans="1:9">
      <c r="A28" s="30"/>
      <c r="B28" s="30"/>
      <c r="C28" s="30"/>
      <c r="D28" s="30"/>
      <c r="E28" s="30"/>
      <c r="F28" s="30"/>
      <c r="G28" s="30"/>
      <c r="H28" s="30"/>
      <c r="I28" s="30"/>
    </row>
    <row r="29" spans="1:9">
      <c r="A29" s="30"/>
      <c r="B29" s="30"/>
      <c r="C29" s="30"/>
      <c r="D29" s="30"/>
      <c r="E29" s="30"/>
      <c r="F29" s="30"/>
      <c r="G29" s="30"/>
      <c r="H29" s="30"/>
      <c r="I29" s="30"/>
    </row>
    <row r="30" spans="1:9">
      <c r="A30" s="30"/>
      <c r="B30" s="30"/>
      <c r="C30" s="30"/>
      <c r="D30" s="30"/>
      <c r="E30" s="30"/>
      <c r="F30" s="30"/>
      <c r="G30" s="30"/>
      <c r="H30" s="30"/>
      <c r="I30" s="30"/>
    </row>
    <row r="31" spans="1:9">
      <c r="A31" s="30"/>
      <c r="B31" s="30"/>
      <c r="C31" s="30"/>
      <c r="D31" s="30"/>
      <c r="E31" s="30"/>
      <c r="F31" s="30"/>
      <c r="G31" s="30"/>
      <c r="H31" s="30"/>
      <c r="I31" s="30"/>
    </row>
    <row r="32" spans="1:9">
      <c r="A32" s="30"/>
      <c r="B32" s="30"/>
      <c r="C32" s="30"/>
      <c r="D32" s="30"/>
      <c r="E32" s="30"/>
      <c r="F32" s="30"/>
      <c r="G32" s="30"/>
      <c r="H32" s="30"/>
      <c r="I32" s="30"/>
    </row>
    <row r="33" spans="1:9">
      <c r="A33" s="30"/>
      <c r="B33" s="30"/>
      <c r="C33" s="30"/>
      <c r="D33" s="30"/>
      <c r="E33" s="30"/>
      <c r="F33" s="30"/>
      <c r="G33" s="30"/>
      <c r="H33" s="30"/>
      <c r="I33" s="30"/>
    </row>
    <row r="34" spans="1:9">
      <c r="A34" s="30"/>
      <c r="B34" s="30"/>
      <c r="C34" s="30"/>
      <c r="D34" s="30"/>
      <c r="E34" s="30"/>
      <c r="F34" s="30"/>
      <c r="G34" s="30"/>
      <c r="H34" s="30"/>
      <c r="I34" s="30"/>
    </row>
    <row r="35" spans="1:9">
      <c r="A35" s="30"/>
      <c r="B35" s="30"/>
      <c r="C35" s="30"/>
      <c r="D35" s="30"/>
      <c r="E35" s="30"/>
      <c r="F35" s="30"/>
      <c r="G35" s="30"/>
      <c r="H35" s="30"/>
      <c r="I35" s="30"/>
    </row>
    <row r="36" spans="1:9">
      <c r="A36" s="30"/>
      <c r="B36" s="30"/>
      <c r="C36" s="30"/>
      <c r="D36" s="30"/>
      <c r="E36" s="30"/>
      <c r="F36" s="30"/>
      <c r="G36" s="30"/>
      <c r="H36" s="30"/>
      <c r="I36" s="30"/>
    </row>
    <row r="37" spans="1:9">
      <c r="A37" s="30"/>
      <c r="B37" s="30"/>
      <c r="C37" s="30"/>
      <c r="D37" s="30"/>
      <c r="E37" s="30"/>
      <c r="F37" s="30"/>
      <c r="G37" s="30"/>
      <c r="H37" s="30"/>
      <c r="I37" s="30"/>
    </row>
    <row r="38" spans="1:9">
      <c r="A38" s="30"/>
      <c r="B38" s="30"/>
      <c r="C38" s="30"/>
      <c r="D38" s="30"/>
      <c r="E38" s="30"/>
      <c r="F38" s="30"/>
      <c r="G38" s="30"/>
      <c r="H38" s="30"/>
      <c r="I38" s="30"/>
    </row>
    <row r="39" spans="1:9">
      <c r="A39" s="30"/>
      <c r="B39" s="30"/>
      <c r="C39" s="30"/>
      <c r="D39" s="30"/>
      <c r="E39" s="30"/>
      <c r="F39" s="30"/>
      <c r="G39" s="30"/>
      <c r="H39" s="30"/>
      <c r="I39" s="30"/>
    </row>
    <row r="40" spans="1:9">
      <c r="A40" s="30"/>
      <c r="B40" s="30"/>
      <c r="C40" s="30"/>
      <c r="D40" s="30"/>
      <c r="E40" s="30"/>
      <c r="F40" s="30"/>
      <c r="G40" s="30"/>
      <c r="H40" s="30"/>
      <c r="I40" s="30"/>
    </row>
    <row r="41" spans="1:9">
      <c r="A41" s="30"/>
      <c r="B41" s="30"/>
      <c r="C41" s="30"/>
      <c r="D41" s="30"/>
      <c r="E41" s="30"/>
      <c r="F41" s="30"/>
      <c r="G41" s="30"/>
      <c r="H41" s="30"/>
      <c r="I41" s="30"/>
    </row>
    <row r="42" spans="1:9">
      <c r="A42" s="30"/>
      <c r="B42" s="30"/>
      <c r="C42" s="30"/>
      <c r="D42" s="30"/>
      <c r="E42" s="30"/>
      <c r="F42" s="30"/>
      <c r="G42" s="30"/>
      <c r="H42" s="30"/>
      <c r="I42" s="30"/>
    </row>
    <row r="43" spans="1:9">
      <c r="A43" s="30"/>
      <c r="B43" s="30"/>
      <c r="C43" s="30"/>
      <c r="D43" s="30"/>
      <c r="E43" s="30"/>
      <c r="F43" s="30"/>
      <c r="G43" s="30"/>
      <c r="H43" s="30"/>
      <c r="I43" s="30"/>
    </row>
  </sheetData>
  <mergeCells count="4">
    <mergeCell ref="A17:I17"/>
    <mergeCell ref="A21:I21"/>
    <mergeCell ref="A18:I18"/>
    <mergeCell ref="A22:I22"/>
  </mergeCells>
  <phoneticPr fontId="22" type="noConversion"/>
  <pageMargins left="0.7" right="0.7" top="0.75" bottom="0.75" header="0.3" footer="0.3"/>
  <pageSetup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90"/>
  <sheetViews>
    <sheetView showZeros="0" view="pageBreakPreview" zoomScaleNormal="90" zoomScaleSheetLayoutView="100" workbookViewId="0">
      <selection activeCell="G4" sqref="G4:H4"/>
    </sheetView>
  </sheetViews>
  <sheetFormatPr defaultColWidth="9.140625" defaultRowHeight="15"/>
  <cols>
    <col min="1" max="1" width="7.28515625" style="318" customWidth="1"/>
    <col min="2" max="2" width="9" style="319" customWidth="1"/>
    <col min="3" max="4" width="38.7109375" style="305" customWidth="1"/>
    <col min="5" max="5" width="7.140625" style="305" customWidth="1"/>
    <col min="6" max="6" width="9" style="134" customWidth="1"/>
    <col min="7" max="7" width="12.5703125" style="5" customWidth="1"/>
    <col min="8" max="8" width="16.5703125" style="5" customWidth="1"/>
    <col min="9" max="16384" width="9.140625" style="305"/>
  </cols>
  <sheetData>
    <row r="1" spans="1:9">
      <c r="A1" s="300"/>
      <c r="B1" s="301"/>
      <c r="C1" s="302"/>
      <c r="D1" s="302"/>
      <c r="E1" s="302"/>
      <c r="F1" s="303"/>
      <c r="G1" s="304"/>
      <c r="H1" s="304"/>
    </row>
    <row r="2" spans="1:9" ht="56.25" customHeight="1">
      <c r="A2" s="417" t="s">
        <v>708</v>
      </c>
      <c r="B2" s="417"/>
      <c r="C2" s="417"/>
      <c r="D2" s="417"/>
      <c r="E2" s="417"/>
      <c r="F2" s="417"/>
      <c r="G2" s="417"/>
      <c r="H2" s="417"/>
    </row>
    <row r="3" spans="1:9" ht="18">
      <c r="A3" s="418" t="s">
        <v>705</v>
      </c>
      <c r="B3" s="419"/>
      <c r="C3" s="419"/>
      <c r="D3" s="419"/>
      <c r="E3" s="419"/>
      <c r="F3" s="419"/>
      <c r="G3" s="419"/>
      <c r="H3" s="419"/>
    </row>
    <row r="4" spans="1:9" ht="51">
      <c r="A4" s="26" t="s">
        <v>320</v>
      </c>
      <c r="B4" s="235" t="s">
        <v>321</v>
      </c>
      <c r="C4" s="27" t="s">
        <v>322</v>
      </c>
      <c r="D4" s="27" t="s">
        <v>340</v>
      </c>
      <c r="E4" s="27" t="s">
        <v>323</v>
      </c>
      <c r="F4" s="226" t="s">
        <v>324</v>
      </c>
      <c r="G4" s="128" t="s">
        <v>741</v>
      </c>
      <c r="H4" s="127" t="s">
        <v>742</v>
      </c>
    </row>
    <row r="5" spans="1:9">
      <c r="A5" s="8"/>
      <c r="B5" s="133"/>
      <c r="C5" s="5"/>
      <c r="D5" s="5"/>
      <c r="E5" s="5"/>
    </row>
    <row r="6" spans="1:9">
      <c r="A6" s="306" t="s">
        <v>311</v>
      </c>
      <c r="B6" s="307"/>
      <c r="C6" s="420" t="s">
        <v>250</v>
      </c>
      <c r="D6" s="415"/>
      <c r="E6" s="415"/>
      <c r="F6" s="415"/>
      <c r="G6" s="415"/>
      <c r="H6" s="415"/>
    </row>
    <row r="7" spans="1:9" s="386" customFormat="1" ht="57" customHeight="1">
      <c r="A7" s="379" t="s">
        <v>368</v>
      </c>
      <c r="B7" s="380">
        <v>2.19</v>
      </c>
      <c r="C7" s="381" t="s">
        <v>709</v>
      </c>
      <c r="D7" s="381" t="s">
        <v>710</v>
      </c>
      <c r="E7" s="382" t="s">
        <v>316</v>
      </c>
      <c r="F7" s="383">
        <v>2.2400000000000002</v>
      </c>
      <c r="G7" s="384"/>
      <c r="H7" s="383">
        <f t="shared" ref="H7:H13" si="0">F7*G7</f>
        <v>0</v>
      </c>
      <c r="I7" s="385"/>
    </row>
    <row r="8" spans="1:9" ht="29.25" customHeight="1">
      <c r="A8" s="16" t="s">
        <v>369</v>
      </c>
      <c r="B8" s="308">
        <v>2.1800000000000002</v>
      </c>
      <c r="C8" s="73" t="s">
        <v>104</v>
      </c>
      <c r="D8" s="73" t="s">
        <v>103</v>
      </c>
      <c r="E8" s="130" t="s">
        <v>316</v>
      </c>
      <c r="F8" s="220">
        <v>1.3</v>
      </c>
      <c r="G8" s="132"/>
      <c r="H8" s="132">
        <f t="shared" si="0"/>
        <v>0</v>
      </c>
    </row>
    <row r="9" spans="1:9" ht="51">
      <c r="A9" s="16" t="s">
        <v>370</v>
      </c>
      <c r="B9" s="308">
        <v>2.1800000000000002</v>
      </c>
      <c r="C9" s="131" t="s">
        <v>105</v>
      </c>
      <c r="D9" s="131" t="s">
        <v>711</v>
      </c>
      <c r="E9" s="130" t="s">
        <v>316</v>
      </c>
      <c r="F9" s="220">
        <v>35.5</v>
      </c>
      <c r="G9" s="132"/>
      <c r="H9" s="213">
        <f t="shared" si="0"/>
        <v>0</v>
      </c>
    </row>
    <row r="10" spans="1:9" s="309" customFormat="1" ht="39">
      <c r="A10" s="154" t="s">
        <v>371</v>
      </c>
      <c r="B10" s="308">
        <v>2.19</v>
      </c>
      <c r="C10" s="376" t="s">
        <v>712</v>
      </c>
      <c r="D10" s="376" t="s">
        <v>713</v>
      </c>
      <c r="E10" s="130" t="s">
        <v>316</v>
      </c>
      <c r="F10" s="220">
        <v>2.2400000000000002</v>
      </c>
      <c r="G10" s="220"/>
      <c r="H10" s="221">
        <f t="shared" si="0"/>
        <v>0</v>
      </c>
    </row>
    <row r="11" spans="1:9" s="309" customFormat="1" ht="39">
      <c r="A11" s="154" t="s">
        <v>372</v>
      </c>
      <c r="B11" s="308">
        <v>2.19</v>
      </c>
      <c r="C11" s="376" t="s">
        <v>714</v>
      </c>
      <c r="D11" s="376" t="s">
        <v>715</v>
      </c>
      <c r="E11" s="130" t="s">
        <v>316</v>
      </c>
      <c r="F11" s="220">
        <v>35.5</v>
      </c>
      <c r="G11" s="220"/>
      <c r="H11" s="221">
        <f t="shared" si="0"/>
        <v>0</v>
      </c>
    </row>
    <row r="12" spans="1:9" ht="38.25">
      <c r="A12" s="4" t="s">
        <v>373</v>
      </c>
      <c r="B12" s="143" t="s">
        <v>106</v>
      </c>
      <c r="C12" s="73" t="s">
        <v>107</v>
      </c>
      <c r="D12" s="73" t="s">
        <v>108</v>
      </c>
      <c r="E12" s="130" t="s">
        <v>316</v>
      </c>
      <c r="F12" s="220">
        <v>1.3</v>
      </c>
      <c r="G12" s="132"/>
      <c r="H12" s="213">
        <f t="shared" si="0"/>
        <v>0</v>
      </c>
    </row>
    <row r="13" spans="1:9" s="309" customFormat="1" ht="38.25">
      <c r="A13" s="154" t="s">
        <v>374</v>
      </c>
      <c r="B13" s="387" t="s">
        <v>192</v>
      </c>
      <c r="C13" s="146" t="s">
        <v>110</v>
      </c>
      <c r="D13" s="165" t="s">
        <v>109</v>
      </c>
      <c r="E13" s="130" t="s">
        <v>716</v>
      </c>
      <c r="F13" s="220">
        <v>1</v>
      </c>
      <c r="G13" s="383"/>
      <c r="H13" s="213">
        <f t="shared" si="0"/>
        <v>0</v>
      </c>
    </row>
    <row r="14" spans="1:9" ht="51">
      <c r="A14" s="4" t="s">
        <v>375</v>
      </c>
      <c r="B14" s="387" t="s">
        <v>192</v>
      </c>
      <c r="C14" s="73" t="s">
        <v>720</v>
      </c>
      <c r="D14" s="73" t="s">
        <v>719</v>
      </c>
      <c r="E14" s="2" t="s">
        <v>325</v>
      </c>
      <c r="F14" s="220">
        <v>1</v>
      </c>
      <c r="G14" s="132"/>
      <c r="H14" s="213">
        <f>F14*G14</f>
        <v>0</v>
      </c>
    </row>
    <row r="15" spans="1:9" s="386" customFormat="1" ht="51">
      <c r="A15" s="379" t="s">
        <v>376</v>
      </c>
      <c r="B15" s="387" t="s">
        <v>193</v>
      </c>
      <c r="C15" s="381" t="s">
        <v>717</v>
      </c>
      <c r="D15" s="388" t="s">
        <v>718</v>
      </c>
      <c r="E15" s="382" t="s">
        <v>497</v>
      </c>
      <c r="F15" s="383">
        <v>3.5</v>
      </c>
      <c r="G15" s="383"/>
      <c r="H15" s="389">
        <f>F15*G15</f>
        <v>0</v>
      </c>
    </row>
    <row r="16" spans="1:9" ht="89.25">
      <c r="A16" s="4" t="s">
        <v>377</v>
      </c>
      <c r="B16" s="143" t="s">
        <v>193</v>
      </c>
      <c r="C16" s="73" t="s">
        <v>111</v>
      </c>
      <c r="D16" s="131" t="s">
        <v>112</v>
      </c>
      <c r="E16" s="130" t="s">
        <v>316</v>
      </c>
      <c r="F16" s="220">
        <v>37.74</v>
      </c>
      <c r="G16" s="132"/>
      <c r="H16" s="213">
        <f>F16*G16</f>
        <v>0</v>
      </c>
    </row>
    <row r="17" spans="1:14" s="309" customFormat="1">
      <c r="A17" s="133"/>
      <c r="B17" s="133"/>
      <c r="C17" s="134"/>
      <c r="D17" s="134"/>
      <c r="E17" s="134"/>
      <c r="F17" s="134"/>
      <c r="G17" s="134"/>
      <c r="H17" s="134"/>
    </row>
    <row r="18" spans="1:14" ht="16.5" customHeight="1">
      <c r="A18" s="25" t="s">
        <v>312</v>
      </c>
      <c r="B18" s="236"/>
      <c r="C18" s="415" t="s">
        <v>251</v>
      </c>
      <c r="D18" s="415"/>
      <c r="E18" s="415"/>
      <c r="F18" s="415"/>
      <c r="G18" s="415"/>
      <c r="H18" s="415"/>
    </row>
    <row r="19" spans="1:14" ht="54.75" customHeight="1">
      <c r="A19" s="225" t="s">
        <v>378</v>
      </c>
      <c r="B19" s="308">
        <v>2.1800000000000002</v>
      </c>
      <c r="C19" s="73" t="s">
        <v>113</v>
      </c>
      <c r="D19" s="73" t="s">
        <v>114</v>
      </c>
      <c r="E19" s="135" t="s">
        <v>325</v>
      </c>
      <c r="F19" s="220">
        <v>1</v>
      </c>
      <c r="G19" s="214"/>
      <c r="H19" s="213">
        <f t="shared" ref="H19:H40" si="1">F19*G19</f>
        <v>0</v>
      </c>
    </row>
    <row r="20" spans="1:14" ht="48" customHeight="1">
      <c r="A20" s="225" t="s">
        <v>379</v>
      </c>
      <c r="B20" s="308">
        <v>2.1800000000000002</v>
      </c>
      <c r="C20" s="73" t="s">
        <v>115</v>
      </c>
      <c r="D20" s="73" t="s">
        <v>116</v>
      </c>
      <c r="E20" s="135" t="s">
        <v>325</v>
      </c>
      <c r="F20" s="220">
        <v>1</v>
      </c>
      <c r="G20" s="214"/>
      <c r="H20" s="213">
        <f t="shared" si="1"/>
        <v>0</v>
      </c>
    </row>
    <row r="21" spans="1:14" ht="43.5" customHeight="1">
      <c r="A21" s="225" t="s">
        <v>380</v>
      </c>
      <c r="B21" s="308">
        <v>2.1800000000000002</v>
      </c>
      <c r="C21" s="73" t="s">
        <v>102</v>
      </c>
      <c r="D21" s="310" t="s">
        <v>117</v>
      </c>
      <c r="E21" s="17" t="s">
        <v>316</v>
      </c>
      <c r="F21" s="227">
        <v>1.37</v>
      </c>
      <c r="G21" s="214"/>
      <c r="H21" s="213">
        <f t="shared" si="1"/>
        <v>0</v>
      </c>
    </row>
    <row r="22" spans="1:14" ht="32.25" customHeight="1">
      <c r="A22" s="16" t="s">
        <v>381</v>
      </c>
      <c r="B22" s="308">
        <v>2.1800000000000002</v>
      </c>
      <c r="C22" s="73" t="s">
        <v>119</v>
      </c>
      <c r="D22" s="310" t="s">
        <v>118</v>
      </c>
      <c r="E22" s="17" t="s">
        <v>316</v>
      </c>
      <c r="F22" s="228">
        <v>5.65</v>
      </c>
      <c r="G22" s="391"/>
      <c r="H22" s="213">
        <f>F22*G22</f>
        <v>0</v>
      </c>
    </row>
    <row r="23" spans="1:14" ht="47.25" customHeight="1">
      <c r="A23" s="16" t="s">
        <v>382</v>
      </c>
      <c r="B23" s="308" t="s">
        <v>665</v>
      </c>
      <c r="C23" s="73" t="s">
        <v>120</v>
      </c>
      <c r="D23" s="310" t="s">
        <v>121</v>
      </c>
      <c r="E23" s="136" t="s">
        <v>316</v>
      </c>
      <c r="F23" s="228">
        <v>5.65</v>
      </c>
      <c r="G23" s="392"/>
      <c r="H23" s="213">
        <f t="shared" si="1"/>
        <v>0</v>
      </c>
    </row>
    <row r="24" spans="1:14" ht="51" customHeight="1">
      <c r="A24" s="16" t="s">
        <v>383</v>
      </c>
      <c r="B24" s="143" t="s">
        <v>666</v>
      </c>
      <c r="C24" s="141" t="s">
        <v>122</v>
      </c>
      <c r="D24" s="73" t="s">
        <v>123</v>
      </c>
      <c r="E24" s="130" t="s">
        <v>316</v>
      </c>
      <c r="F24" s="220">
        <v>12</v>
      </c>
      <c r="G24" s="215"/>
      <c r="H24" s="213">
        <f t="shared" si="1"/>
        <v>0</v>
      </c>
    </row>
    <row r="25" spans="1:14" ht="77.25" customHeight="1">
      <c r="A25" s="4" t="s">
        <v>384</v>
      </c>
      <c r="B25" s="143" t="s">
        <v>667</v>
      </c>
      <c r="C25" s="141" t="s">
        <v>124</v>
      </c>
      <c r="D25" s="146" t="s">
        <v>125</v>
      </c>
      <c r="E25" s="130" t="s">
        <v>316</v>
      </c>
      <c r="F25" s="220">
        <v>12</v>
      </c>
      <c r="G25" s="215"/>
      <c r="H25" s="213">
        <f t="shared" si="1"/>
        <v>0</v>
      </c>
      <c r="I25" s="309"/>
      <c r="J25" s="309"/>
      <c r="K25" s="309"/>
      <c r="L25" s="309"/>
    </row>
    <row r="26" spans="1:14" s="309" customFormat="1" ht="38.25">
      <c r="A26" s="16" t="s">
        <v>385</v>
      </c>
      <c r="B26" s="143" t="s">
        <v>664</v>
      </c>
      <c r="C26" s="138" t="s">
        <v>126</v>
      </c>
      <c r="D26" s="311" t="s">
        <v>127</v>
      </c>
      <c r="E26" s="136" t="s">
        <v>316</v>
      </c>
      <c r="F26" s="229">
        <v>20</v>
      </c>
      <c r="G26" s="216"/>
      <c r="H26" s="213">
        <f t="shared" si="1"/>
        <v>0</v>
      </c>
    </row>
    <row r="27" spans="1:14" s="309" customFormat="1" ht="25.5">
      <c r="A27" s="16" t="s">
        <v>386</v>
      </c>
      <c r="B27" s="390">
        <v>2.11</v>
      </c>
      <c r="C27" s="377" t="s">
        <v>128</v>
      </c>
      <c r="D27" s="377" t="s">
        <v>129</v>
      </c>
      <c r="E27" s="13" t="s">
        <v>317</v>
      </c>
      <c r="F27" s="220">
        <v>10</v>
      </c>
      <c r="G27" s="215"/>
      <c r="H27" s="213">
        <f t="shared" si="1"/>
        <v>0</v>
      </c>
    </row>
    <row r="28" spans="1:14" s="309" customFormat="1" ht="48" customHeight="1">
      <c r="A28" s="16" t="s">
        <v>387</v>
      </c>
      <c r="B28" s="143" t="s">
        <v>665</v>
      </c>
      <c r="C28" s="140" t="s">
        <v>130</v>
      </c>
      <c r="D28" s="146" t="s">
        <v>131</v>
      </c>
      <c r="E28" s="130" t="s">
        <v>316</v>
      </c>
      <c r="F28" s="220">
        <v>3</v>
      </c>
      <c r="G28" s="215"/>
      <c r="H28" s="213">
        <f t="shared" si="1"/>
        <v>0</v>
      </c>
      <c r="I28" s="312"/>
      <c r="J28" s="312"/>
      <c r="K28" s="312"/>
      <c r="L28" s="312"/>
      <c r="M28" s="312"/>
      <c r="N28" s="312"/>
    </row>
    <row r="29" spans="1:14" s="309" customFormat="1" ht="45.75" customHeight="1">
      <c r="A29" s="16" t="s">
        <v>388</v>
      </c>
      <c r="B29" s="143" t="s">
        <v>665</v>
      </c>
      <c r="C29" s="140" t="s">
        <v>132</v>
      </c>
      <c r="D29" s="73" t="s">
        <v>133</v>
      </c>
      <c r="E29" s="130" t="s">
        <v>316</v>
      </c>
      <c r="F29" s="227">
        <v>8.1</v>
      </c>
      <c r="G29" s="215"/>
      <c r="H29" s="213">
        <f t="shared" si="1"/>
        <v>0</v>
      </c>
      <c r="I29" s="312"/>
      <c r="J29" s="312"/>
      <c r="K29" s="312"/>
      <c r="L29" s="312"/>
      <c r="M29" s="312"/>
      <c r="N29" s="312"/>
    </row>
    <row r="30" spans="1:14" s="309" customFormat="1" ht="49.5" customHeight="1">
      <c r="A30" s="16" t="s">
        <v>196</v>
      </c>
      <c r="B30" s="143" t="s">
        <v>665</v>
      </c>
      <c r="C30" s="140" t="s">
        <v>134</v>
      </c>
      <c r="D30" s="146" t="s">
        <v>135</v>
      </c>
      <c r="E30" s="222" t="s">
        <v>316</v>
      </c>
      <c r="F30" s="152">
        <v>2.5</v>
      </c>
      <c r="G30" s="223"/>
      <c r="H30" s="213">
        <f t="shared" si="1"/>
        <v>0</v>
      </c>
      <c r="I30" s="312"/>
      <c r="J30" s="312"/>
      <c r="K30" s="312"/>
      <c r="L30" s="312"/>
      <c r="M30" s="312"/>
      <c r="N30" s="312"/>
    </row>
    <row r="31" spans="1:14" s="309" customFormat="1" ht="58.5" customHeight="1">
      <c r="A31" s="16" t="s">
        <v>197</v>
      </c>
      <c r="B31" s="154">
        <v>2.12</v>
      </c>
      <c r="C31" s="78" t="s">
        <v>136</v>
      </c>
      <c r="D31" s="73" t="s">
        <v>137</v>
      </c>
      <c r="E31" s="2" t="s">
        <v>316</v>
      </c>
      <c r="F31" s="220">
        <v>13.6</v>
      </c>
      <c r="G31" s="215"/>
      <c r="H31" s="213">
        <f t="shared" si="1"/>
        <v>0</v>
      </c>
      <c r="I31" s="312"/>
      <c r="J31" s="312"/>
      <c r="K31" s="312"/>
      <c r="L31" s="312"/>
      <c r="M31" s="312"/>
      <c r="N31" s="312"/>
    </row>
    <row r="32" spans="1:14" s="309" customFormat="1" ht="45.75" customHeight="1">
      <c r="A32" s="16" t="s">
        <v>198</v>
      </c>
      <c r="B32" s="143" t="s">
        <v>725</v>
      </c>
      <c r="C32" s="144" t="s">
        <v>141</v>
      </c>
      <c r="D32" s="73" t="s">
        <v>138</v>
      </c>
      <c r="E32" s="135" t="s">
        <v>325</v>
      </c>
      <c r="F32" s="220">
        <v>1</v>
      </c>
      <c r="G32" s="215"/>
      <c r="H32" s="213">
        <f t="shared" si="1"/>
        <v>0</v>
      </c>
    </row>
    <row r="33" spans="1:8" s="309" customFormat="1" ht="48.75" customHeight="1">
      <c r="A33" s="16" t="s">
        <v>199</v>
      </c>
      <c r="B33" s="143" t="s">
        <v>725</v>
      </c>
      <c r="C33" s="144" t="s">
        <v>142</v>
      </c>
      <c r="D33" s="73" t="s">
        <v>139</v>
      </c>
      <c r="E33" s="135" t="s">
        <v>325</v>
      </c>
      <c r="F33" s="220">
        <v>1</v>
      </c>
      <c r="G33" s="215"/>
      <c r="H33" s="213">
        <f t="shared" si="1"/>
        <v>0</v>
      </c>
    </row>
    <row r="34" spans="1:8" s="309" customFormat="1" ht="48" customHeight="1">
      <c r="A34" s="16" t="s">
        <v>200</v>
      </c>
      <c r="B34" s="143" t="s">
        <v>725</v>
      </c>
      <c r="C34" s="138" t="s">
        <v>143</v>
      </c>
      <c r="D34" s="73" t="s">
        <v>144</v>
      </c>
      <c r="E34" s="135" t="s">
        <v>325</v>
      </c>
      <c r="F34" s="220">
        <v>2</v>
      </c>
      <c r="G34" s="215"/>
      <c r="H34" s="213">
        <f t="shared" si="1"/>
        <v>0</v>
      </c>
    </row>
    <row r="35" spans="1:8" s="309" customFormat="1" ht="46.5" customHeight="1">
      <c r="A35" s="16" t="s">
        <v>201</v>
      </c>
      <c r="B35" s="143" t="s">
        <v>725</v>
      </c>
      <c r="C35" s="138" t="s">
        <v>145</v>
      </c>
      <c r="D35" s="73" t="s">
        <v>140</v>
      </c>
      <c r="E35" s="135" t="s">
        <v>325</v>
      </c>
      <c r="F35" s="220">
        <v>2</v>
      </c>
      <c r="G35" s="215"/>
      <c r="H35" s="213">
        <f t="shared" si="1"/>
        <v>0</v>
      </c>
    </row>
    <row r="36" spans="1:8" s="309" customFormat="1" ht="48" customHeight="1">
      <c r="A36" s="16" t="s">
        <v>202</v>
      </c>
      <c r="B36" s="143" t="s">
        <v>725</v>
      </c>
      <c r="C36" s="138" t="s">
        <v>147</v>
      </c>
      <c r="D36" s="73" t="s">
        <v>146</v>
      </c>
      <c r="E36" s="135" t="s">
        <v>325</v>
      </c>
      <c r="F36" s="220">
        <v>1</v>
      </c>
      <c r="G36" s="215"/>
      <c r="H36" s="213">
        <f t="shared" si="1"/>
        <v>0</v>
      </c>
    </row>
    <row r="37" spans="1:8" s="309" customFormat="1" ht="51" customHeight="1">
      <c r="A37" s="16" t="s">
        <v>203</v>
      </c>
      <c r="B37" s="143" t="s">
        <v>725</v>
      </c>
      <c r="C37" s="138" t="s">
        <v>148</v>
      </c>
      <c r="D37" s="73" t="s">
        <v>149</v>
      </c>
      <c r="E37" s="135" t="s">
        <v>325</v>
      </c>
      <c r="F37" s="220">
        <v>2</v>
      </c>
      <c r="G37" s="215"/>
      <c r="H37" s="213">
        <f t="shared" si="1"/>
        <v>0</v>
      </c>
    </row>
    <row r="38" spans="1:8" s="309" customFormat="1" ht="38.25">
      <c r="A38" s="225" t="s">
        <v>204</v>
      </c>
      <c r="B38" s="380">
        <v>2.14</v>
      </c>
      <c r="C38" s="393" t="s">
        <v>150</v>
      </c>
      <c r="D38" s="388" t="s">
        <v>151</v>
      </c>
      <c r="E38" s="130" t="s">
        <v>316</v>
      </c>
      <c r="F38" s="220">
        <v>12</v>
      </c>
      <c r="G38" s="217"/>
      <c r="H38" s="221">
        <f>F38*G38</f>
        <v>0</v>
      </c>
    </row>
    <row r="39" spans="1:8" s="309" customFormat="1" ht="25.5">
      <c r="A39" s="225" t="s">
        <v>205</v>
      </c>
      <c r="B39" s="380">
        <v>2.11</v>
      </c>
      <c r="C39" s="393" t="s">
        <v>488</v>
      </c>
      <c r="D39" s="388" t="s">
        <v>489</v>
      </c>
      <c r="E39" s="136" t="s">
        <v>497</v>
      </c>
      <c r="F39" s="227">
        <v>17</v>
      </c>
      <c r="G39" s="391"/>
      <c r="H39" s="221">
        <f t="shared" si="1"/>
        <v>0</v>
      </c>
    </row>
    <row r="40" spans="1:8" s="309" customFormat="1" ht="25.5">
      <c r="A40" s="154" t="s">
        <v>194</v>
      </c>
      <c r="B40" s="387">
        <v>2.11</v>
      </c>
      <c r="C40" s="393" t="s">
        <v>627</v>
      </c>
      <c r="D40" s="388" t="s">
        <v>628</v>
      </c>
      <c r="E40" s="130" t="s">
        <v>497</v>
      </c>
      <c r="F40" s="220">
        <v>8.5</v>
      </c>
      <c r="G40" s="217"/>
      <c r="H40" s="221">
        <f t="shared" si="1"/>
        <v>0</v>
      </c>
    </row>
    <row r="41" spans="1:8" s="309" customFormat="1">
      <c r="A41" s="133"/>
      <c r="B41" s="133"/>
      <c r="C41" s="134"/>
      <c r="D41" s="134"/>
      <c r="E41" s="134"/>
      <c r="F41" s="134"/>
      <c r="G41" s="134"/>
      <c r="H41" s="134"/>
    </row>
    <row r="42" spans="1:8" ht="16.5" customHeight="1">
      <c r="A42" s="25" t="s">
        <v>313</v>
      </c>
      <c r="B42" s="236"/>
      <c r="C42" s="415" t="s">
        <v>252</v>
      </c>
      <c r="D42" s="415"/>
      <c r="E42" s="415"/>
      <c r="F42" s="415"/>
      <c r="G42" s="415"/>
      <c r="H42" s="415"/>
    </row>
    <row r="43" spans="1:8" ht="57" customHeight="1">
      <c r="A43" s="16" t="s">
        <v>206</v>
      </c>
      <c r="B43" s="308">
        <v>2.1800000000000002</v>
      </c>
      <c r="C43" s="73" t="s">
        <v>721</v>
      </c>
      <c r="D43" s="131" t="s">
        <v>722</v>
      </c>
      <c r="E43" s="130" t="s">
        <v>316</v>
      </c>
      <c r="F43" s="220">
        <v>19.399999999999999</v>
      </c>
      <c r="G43" s="132"/>
      <c r="H43" s="213">
        <f t="shared" ref="H43:H53" si="2">F43*G43</f>
        <v>0</v>
      </c>
    </row>
    <row r="44" spans="1:8" s="386" customFormat="1" ht="81.75" customHeight="1">
      <c r="A44" s="394" t="s">
        <v>207</v>
      </c>
      <c r="B44" s="380">
        <v>2.19</v>
      </c>
      <c r="C44" s="381" t="s">
        <v>723</v>
      </c>
      <c r="D44" s="395" t="s">
        <v>724</v>
      </c>
      <c r="E44" s="382" t="s">
        <v>318</v>
      </c>
      <c r="F44" s="383">
        <v>9.6999999999999993</v>
      </c>
      <c r="G44" s="383"/>
      <c r="H44" s="389">
        <f t="shared" si="2"/>
        <v>0</v>
      </c>
    </row>
    <row r="45" spans="1:8" s="309" customFormat="1" ht="47.25" customHeight="1">
      <c r="A45" s="225" t="s">
        <v>208</v>
      </c>
      <c r="B45" s="308">
        <v>2.1800000000000002</v>
      </c>
      <c r="C45" s="146" t="s">
        <v>153</v>
      </c>
      <c r="D45" s="146" t="s">
        <v>152</v>
      </c>
      <c r="E45" s="396" t="s">
        <v>325</v>
      </c>
      <c r="F45" s="220">
        <v>1</v>
      </c>
      <c r="G45" s="217"/>
      <c r="H45" s="221">
        <f t="shared" si="2"/>
        <v>0</v>
      </c>
    </row>
    <row r="46" spans="1:8" s="309" customFormat="1" ht="47.25" customHeight="1">
      <c r="A46" s="225" t="s">
        <v>209</v>
      </c>
      <c r="B46" s="308">
        <v>2.1800000000000002</v>
      </c>
      <c r="C46" s="146" t="s">
        <v>154</v>
      </c>
      <c r="D46" s="146" t="s">
        <v>155</v>
      </c>
      <c r="E46" s="396" t="s">
        <v>325</v>
      </c>
      <c r="F46" s="220">
        <v>1</v>
      </c>
      <c r="G46" s="392"/>
      <c r="H46" s="221">
        <f t="shared" si="2"/>
        <v>0</v>
      </c>
    </row>
    <row r="47" spans="1:8" ht="45" customHeight="1">
      <c r="A47" s="16" t="s">
        <v>210</v>
      </c>
      <c r="B47" s="308">
        <v>2.1800000000000002</v>
      </c>
      <c r="C47" s="73" t="s">
        <v>156</v>
      </c>
      <c r="D47" s="73" t="s">
        <v>157</v>
      </c>
      <c r="E47" s="135" t="s">
        <v>325</v>
      </c>
      <c r="F47" s="220">
        <v>1</v>
      </c>
      <c r="G47" s="392"/>
      <c r="H47" s="213">
        <f t="shared" si="2"/>
        <v>0</v>
      </c>
    </row>
    <row r="48" spans="1:8" ht="39" customHeight="1">
      <c r="A48" s="16" t="s">
        <v>211</v>
      </c>
      <c r="B48" s="308">
        <v>2.1800000000000002</v>
      </c>
      <c r="C48" s="73" t="s">
        <v>158</v>
      </c>
      <c r="D48" s="310" t="s">
        <v>118</v>
      </c>
      <c r="E48" s="17" t="s">
        <v>316</v>
      </c>
      <c r="F48" s="228">
        <v>1.5</v>
      </c>
      <c r="G48" s="214"/>
      <c r="H48" s="213">
        <f t="shared" si="2"/>
        <v>0</v>
      </c>
    </row>
    <row r="49" spans="1:12" ht="41.25" customHeight="1">
      <c r="A49" s="16" t="s">
        <v>212</v>
      </c>
      <c r="B49" s="308" t="s">
        <v>106</v>
      </c>
      <c r="C49" s="73" t="s">
        <v>120</v>
      </c>
      <c r="D49" s="310" t="s">
        <v>121</v>
      </c>
      <c r="E49" s="136" t="s">
        <v>316</v>
      </c>
      <c r="F49" s="230">
        <v>1.5</v>
      </c>
      <c r="G49" s="215"/>
      <c r="H49" s="213">
        <f t="shared" si="2"/>
        <v>0</v>
      </c>
    </row>
    <row r="50" spans="1:12" ht="48.75" customHeight="1">
      <c r="A50" s="16" t="s">
        <v>213</v>
      </c>
      <c r="B50" s="308" t="s">
        <v>490</v>
      </c>
      <c r="C50" s="141" t="s">
        <v>159</v>
      </c>
      <c r="D50" s="131" t="s">
        <v>160</v>
      </c>
      <c r="E50" s="2" t="s">
        <v>318</v>
      </c>
      <c r="F50" s="220">
        <v>15.6</v>
      </c>
      <c r="G50" s="217"/>
      <c r="H50" s="213">
        <f t="shared" si="2"/>
        <v>0</v>
      </c>
    </row>
    <row r="51" spans="1:12" ht="38.25">
      <c r="A51" s="16" t="s">
        <v>214</v>
      </c>
      <c r="B51" s="143" t="s">
        <v>626</v>
      </c>
      <c r="C51" s="140" t="s">
        <v>615</v>
      </c>
      <c r="D51" s="73" t="s">
        <v>616</v>
      </c>
      <c r="E51" s="130" t="s">
        <v>316</v>
      </c>
      <c r="F51" s="229">
        <v>68</v>
      </c>
      <c r="G51" s="216"/>
      <c r="H51" s="213">
        <f t="shared" si="2"/>
        <v>0</v>
      </c>
    </row>
    <row r="52" spans="1:12" s="386" customFormat="1" ht="25.5">
      <c r="A52" s="379" t="s">
        <v>215</v>
      </c>
      <c r="B52" s="387" t="s">
        <v>617</v>
      </c>
      <c r="C52" s="397" t="s">
        <v>163</v>
      </c>
      <c r="D52" s="381" t="s">
        <v>164</v>
      </c>
      <c r="E52" s="382" t="s">
        <v>316</v>
      </c>
      <c r="F52" s="383">
        <v>7</v>
      </c>
      <c r="G52" s="392"/>
      <c r="H52" s="389">
        <f>F52*G52</f>
        <v>0</v>
      </c>
    </row>
    <row r="53" spans="1:12" ht="45" customHeight="1">
      <c r="A53" s="4" t="s">
        <v>216</v>
      </c>
      <c r="B53" s="154">
        <v>2.16</v>
      </c>
      <c r="C53" s="73" t="s">
        <v>161</v>
      </c>
      <c r="D53" s="73" t="s">
        <v>162</v>
      </c>
      <c r="E53" s="13" t="s">
        <v>317</v>
      </c>
      <c r="F53" s="231">
        <v>20</v>
      </c>
      <c r="G53" s="215"/>
      <c r="H53" s="213">
        <f t="shared" si="2"/>
        <v>0</v>
      </c>
      <c r="I53" s="309"/>
      <c r="J53" s="309"/>
      <c r="K53" s="309"/>
      <c r="L53" s="309"/>
    </row>
    <row r="54" spans="1:12" ht="16.5" customHeight="1">
      <c r="A54" s="18"/>
      <c r="B54" s="238"/>
      <c r="C54" s="142"/>
      <c r="D54" s="142"/>
      <c r="E54" s="142"/>
      <c r="F54" s="142"/>
      <c r="G54" s="142"/>
      <c r="H54" s="142"/>
    </row>
    <row r="55" spans="1:12" ht="16.5" customHeight="1">
      <c r="A55" s="25" t="s">
        <v>314</v>
      </c>
      <c r="B55" s="236"/>
      <c r="C55" s="415" t="s">
        <v>253</v>
      </c>
      <c r="D55" s="415"/>
      <c r="E55" s="415"/>
      <c r="F55" s="415"/>
      <c r="G55" s="415"/>
      <c r="H55" s="415"/>
    </row>
    <row r="56" spans="1:12" ht="60.75" customHeight="1">
      <c r="A56" s="225" t="s">
        <v>217</v>
      </c>
      <c r="B56" s="308">
        <v>2.1800000000000002</v>
      </c>
      <c r="C56" s="131" t="s">
        <v>721</v>
      </c>
      <c r="D56" s="131" t="s">
        <v>722</v>
      </c>
      <c r="E56" s="130" t="s">
        <v>316</v>
      </c>
      <c r="F56" s="220">
        <v>8.6999999999999993</v>
      </c>
      <c r="G56" s="132"/>
      <c r="H56" s="213">
        <f t="shared" ref="H56:H70" si="3">F56*G56</f>
        <v>0</v>
      </c>
    </row>
    <row r="57" spans="1:12" s="309" customFormat="1" ht="50.25" customHeight="1">
      <c r="A57" s="225" t="s">
        <v>218</v>
      </c>
      <c r="B57" s="308">
        <v>2.1800000000000002</v>
      </c>
      <c r="C57" s="146" t="s">
        <v>154</v>
      </c>
      <c r="D57" s="146" t="s">
        <v>165</v>
      </c>
      <c r="E57" s="396" t="s">
        <v>325</v>
      </c>
      <c r="F57" s="220">
        <v>1</v>
      </c>
      <c r="G57" s="392"/>
      <c r="H57" s="221">
        <f t="shared" si="3"/>
        <v>0</v>
      </c>
    </row>
    <row r="58" spans="1:12" s="386" customFormat="1" ht="38.25">
      <c r="A58" s="379" t="s">
        <v>219</v>
      </c>
      <c r="B58" s="380" t="s">
        <v>490</v>
      </c>
      <c r="C58" s="397" t="s">
        <v>618</v>
      </c>
      <c r="D58" s="388" t="s">
        <v>619</v>
      </c>
      <c r="E58" s="382" t="s">
        <v>318</v>
      </c>
      <c r="F58" s="383">
        <v>3.4</v>
      </c>
      <c r="G58" s="392"/>
      <c r="H58" s="389">
        <f t="shared" si="3"/>
        <v>0</v>
      </c>
    </row>
    <row r="59" spans="1:12" s="386" customFormat="1" ht="63.75">
      <c r="A59" s="394" t="s">
        <v>220</v>
      </c>
      <c r="B59" s="380" t="s">
        <v>195</v>
      </c>
      <c r="C59" s="397" t="s">
        <v>620</v>
      </c>
      <c r="D59" s="388" t="s">
        <v>621</v>
      </c>
      <c r="E59" s="382" t="s">
        <v>318</v>
      </c>
      <c r="F59" s="383">
        <v>8</v>
      </c>
      <c r="G59" s="392"/>
      <c r="H59" s="389">
        <f t="shared" si="3"/>
        <v>0</v>
      </c>
    </row>
    <row r="60" spans="1:12" ht="41.25" customHeight="1">
      <c r="A60" s="16" t="s">
        <v>221</v>
      </c>
      <c r="B60" s="308" t="s">
        <v>490</v>
      </c>
      <c r="C60" s="141" t="s">
        <v>167</v>
      </c>
      <c r="D60" s="131" t="s">
        <v>166</v>
      </c>
      <c r="E60" s="2" t="s">
        <v>318</v>
      </c>
      <c r="F60" s="220">
        <v>3.8</v>
      </c>
      <c r="G60" s="217"/>
      <c r="H60" s="213">
        <f t="shared" si="3"/>
        <v>0</v>
      </c>
    </row>
    <row r="61" spans="1:12" ht="48.75" customHeight="1">
      <c r="A61" s="16" t="s">
        <v>222</v>
      </c>
      <c r="B61" s="143" t="s">
        <v>622</v>
      </c>
      <c r="C61" s="140" t="s">
        <v>169</v>
      </c>
      <c r="D61" s="73" t="s">
        <v>168</v>
      </c>
      <c r="E61" s="130" t="s">
        <v>316</v>
      </c>
      <c r="F61" s="220">
        <v>4</v>
      </c>
      <c r="G61" s="215"/>
      <c r="H61" s="213">
        <f t="shared" si="3"/>
        <v>0</v>
      </c>
    </row>
    <row r="62" spans="1:12" ht="49.5" customHeight="1">
      <c r="A62" s="16" t="s">
        <v>223</v>
      </c>
      <c r="B62" s="143" t="s">
        <v>666</v>
      </c>
      <c r="C62" s="141" t="s">
        <v>170</v>
      </c>
      <c r="D62" s="73" t="s">
        <v>171</v>
      </c>
      <c r="E62" s="130" t="s">
        <v>316</v>
      </c>
      <c r="F62" s="220">
        <v>4</v>
      </c>
      <c r="G62" s="215"/>
      <c r="H62" s="213">
        <f t="shared" si="3"/>
        <v>0</v>
      </c>
    </row>
    <row r="63" spans="1:12" ht="36.75" customHeight="1">
      <c r="A63" s="16" t="s">
        <v>224</v>
      </c>
      <c r="B63" s="143" t="s">
        <v>667</v>
      </c>
      <c r="C63" s="141" t="s">
        <v>124</v>
      </c>
      <c r="D63" s="146" t="s">
        <v>125</v>
      </c>
      <c r="E63" s="130" t="s">
        <v>316</v>
      </c>
      <c r="F63" s="220">
        <v>5.5</v>
      </c>
      <c r="G63" s="215"/>
      <c r="H63" s="213">
        <f t="shared" si="3"/>
        <v>0</v>
      </c>
    </row>
    <row r="64" spans="1:12" ht="48.75" customHeight="1">
      <c r="A64" s="16" t="s">
        <v>225</v>
      </c>
      <c r="B64" s="143" t="s">
        <v>664</v>
      </c>
      <c r="C64" s="138" t="s">
        <v>172</v>
      </c>
      <c r="D64" s="311" t="s">
        <v>173</v>
      </c>
      <c r="E64" s="130" t="s">
        <v>316</v>
      </c>
      <c r="F64" s="220">
        <v>4</v>
      </c>
      <c r="G64" s="215"/>
      <c r="H64" s="213">
        <f t="shared" si="3"/>
        <v>0</v>
      </c>
    </row>
    <row r="65" spans="1:8" ht="54" customHeight="1">
      <c r="A65" s="16" t="s">
        <v>226</v>
      </c>
      <c r="B65" s="143" t="s">
        <v>668</v>
      </c>
      <c r="C65" s="141" t="s">
        <v>174</v>
      </c>
      <c r="D65" s="146" t="s">
        <v>175</v>
      </c>
      <c r="E65" s="130" t="s">
        <v>316</v>
      </c>
      <c r="F65" s="220">
        <v>20</v>
      </c>
      <c r="G65" s="215"/>
      <c r="H65" s="213">
        <f t="shared" si="3"/>
        <v>0</v>
      </c>
    </row>
    <row r="66" spans="1:8" ht="51.75" customHeight="1">
      <c r="A66" s="16" t="s">
        <v>227</v>
      </c>
      <c r="B66" s="143" t="s">
        <v>665</v>
      </c>
      <c r="C66" s="140" t="s">
        <v>623</v>
      </c>
      <c r="D66" s="73" t="s">
        <v>624</v>
      </c>
      <c r="E66" s="130" t="s">
        <v>316</v>
      </c>
      <c r="F66" s="220">
        <v>20</v>
      </c>
      <c r="G66" s="215"/>
      <c r="H66" s="213">
        <f t="shared" si="3"/>
        <v>0</v>
      </c>
    </row>
    <row r="67" spans="1:8" ht="36" customHeight="1">
      <c r="A67" s="16" t="s">
        <v>228</v>
      </c>
      <c r="B67" s="143" t="s">
        <v>665</v>
      </c>
      <c r="C67" s="140" t="s">
        <v>132</v>
      </c>
      <c r="D67" s="73" t="s">
        <v>133</v>
      </c>
      <c r="E67" s="130" t="s">
        <v>316</v>
      </c>
      <c r="F67" s="220">
        <v>4</v>
      </c>
      <c r="G67" s="215"/>
      <c r="H67" s="213">
        <f t="shared" si="3"/>
        <v>0</v>
      </c>
    </row>
    <row r="68" spans="1:8" ht="40.5" customHeight="1">
      <c r="A68" s="16" t="s">
        <v>229</v>
      </c>
      <c r="B68" s="143" t="s">
        <v>625</v>
      </c>
      <c r="C68" s="21" t="s">
        <v>177</v>
      </c>
      <c r="D68" s="73" t="s">
        <v>176</v>
      </c>
      <c r="E68" s="130" t="s">
        <v>316</v>
      </c>
      <c r="F68" s="220">
        <v>4</v>
      </c>
      <c r="G68" s="392"/>
      <c r="H68" s="213">
        <f t="shared" si="3"/>
        <v>0</v>
      </c>
    </row>
    <row r="69" spans="1:8" ht="38.25" customHeight="1">
      <c r="A69" s="16" t="s">
        <v>230</v>
      </c>
      <c r="B69" s="143" t="s">
        <v>626</v>
      </c>
      <c r="C69" s="21" t="s">
        <v>179</v>
      </c>
      <c r="D69" s="73" t="s">
        <v>178</v>
      </c>
      <c r="E69" s="130" t="s">
        <v>316</v>
      </c>
      <c r="F69" s="220">
        <v>14.6</v>
      </c>
      <c r="G69" s="217"/>
      <c r="H69" s="213">
        <f t="shared" si="3"/>
        <v>0</v>
      </c>
    </row>
    <row r="70" spans="1:8" ht="35.25" customHeight="1">
      <c r="A70" s="16" t="s">
        <v>231</v>
      </c>
      <c r="B70" s="143">
        <v>2.7</v>
      </c>
      <c r="C70" s="138" t="s">
        <v>181</v>
      </c>
      <c r="D70" s="138" t="s">
        <v>180</v>
      </c>
      <c r="E70" s="2" t="s">
        <v>325</v>
      </c>
      <c r="F70" s="220">
        <v>1</v>
      </c>
      <c r="G70" s="392"/>
      <c r="H70" s="132">
        <f t="shared" si="3"/>
        <v>0</v>
      </c>
    </row>
    <row r="71" spans="1:8" ht="51">
      <c r="A71" s="16" t="s">
        <v>232</v>
      </c>
      <c r="B71" s="239" t="s">
        <v>669</v>
      </c>
      <c r="C71" s="210" t="s">
        <v>182</v>
      </c>
      <c r="D71" s="138" t="s">
        <v>183</v>
      </c>
      <c r="E71" s="20" t="s">
        <v>325</v>
      </c>
      <c r="F71" s="221">
        <v>1</v>
      </c>
      <c r="G71" s="212"/>
      <c r="H71" s="213">
        <f>F71*G71</f>
        <v>0</v>
      </c>
    </row>
    <row r="72" spans="1:8" s="309" customFormat="1" ht="38.25">
      <c r="A72" s="225" t="s">
        <v>233</v>
      </c>
      <c r="B72" s="380">
        <v>2.14</v>
      </c>
      <c r="C72" s="393" t="s">
        <v>150</v>
      </c>
      <c r="D72" s="388" t="s">
        <v>151</v>
      </c>
      <c r="E72" s="130" t="s">
        <v>497</v>
      </c>
      <c r="F72" s="220">
        <v>17</v>
      </c>
      <c r="G72" s="217"/>
      <c r="H72" s="221">
        <f>F72*G72</f>
        <v>0</v>
      </c>
    </row>
    <row r="73" spans="1:8" s="309" customFormat="1" ht="25.5">
      <c r="A73" s="225" t="s">
        <v>234</v>
      </c>
      <c r="B73" s="380">
        <v>2.11</v>
      </c>
      <c r="C73" s="393" t="s">
        <v>488</v>
      </c>
      <c r="D73" s="388" t="s">
        <v>489</v>
      </c>
      <c r="E73" s="130"/>
      <c r="F73" s="220"/>
      <c r="G73" s="217"/>
      <c r="H73" s="221"/>
    </row>
    <row r="74" spans="1:8" s="309" customFormat="1" ht="25.5">
      <c r="A74" s="225" t="s">
        <v>235</v>
      </c>
      <c r="B74" s="387">
        <v>2.11</v>
      </c>
      <c r="C74" s="393" t="s">
        <v>627</v>
      </c>
      <c r="D74" s="388" t="s">
        <v>628</v>
      </c>
      <c r="E74" s="130" t="s">
        <v>497</v>
      </c>
      <c r="F74" s="220">
        <v>5</v>
      </c>
      <c r="G74" s="217"/>
      <c r="H74" s="220">
        <f>F74*G74</f>
        <v>0</v>
      </c>
    </row>
    <row r="75" spans="1:8" ht="15" customHeight="1">
      <c r="A75" s="14"/>
      <c r="B75" s="240"/>
      <c r="C75" s="1"/>
      <c r="D75" s="1"/>
      <c r="E75" s="1"/>
      <c r="F75" s="232"/>
      <c r="G75" s="145"/>
      <c r="H75" s="145"/>
    </row>
    <row r="76" spans="1:8" s="309" customFormat="1">
      <c r="A76" s="313" t="s">
        <v>315</v>
      </c>
      <c r="B76" s="314"/>
      <c r="C76" s="429" t="s">
        <v>254</v>
      </c>
      <c r="D76" s="429"/>
      <c r="E76" s="429"/>
      <c r="F76" s="429"/>
      <c r="G76" s="429"/>
      <c r="H76" s="429"/>
    </row>
    <row r="77" spans="1:8" ht="38.25">
      <c r="A77" s="225" t="s">
        <v>236</v>
      </c>
      <c r="B77" s="237">
        <v>2.11</v>
      </c>
      <c r="C77" s="378" t="s">
        <v>184</v>
      </c>
      <c r="D77" s="378" t="s">
        <v>185</v>
      </c>
      <c r="E77" s="20" t="s">
        <v>310</v>
      </c>
      <c r="F77" s="233">
        <v>2</v>
      </c>
      <c r="G77" s="218"/>
      <c r="H77" s="213">
        <f>F77*G77</f>
        <v>0</v>
      </c>
    </row>
    <row r="78" spans="1:8" ht="51.75" customHeight="1">
      <c r="A78" s="225" t="s">
        <v>237</v>
      </c>
      <c r="B78" s="237">
        <v>2.11</v>
      </c>
      <c r="C78" s="378" t="s">
        <v>186</v>
      </c>
      <c r="D78" s="378" t="s">
        <v>187</v>
      </c>
      <c r="E78" s="2" t="s">
        <v>310</v>
      </c>
      <c r="F78" s="234">
        <v>2</v>
      </c>
      <c r="G78" s="218"/>
      <c r="H78" s="213">
        <f>F78*G78</f>
        <v>0</v>
      </c>
    </row>
    <row r="79" spans="1:8" ht="45" customHeight="1">
      <c r="A79" s="225" t="s">
        <v>238</v>
      </c>
      <c r="B79" s="237">
        <v>2.11</v>
      </c>
      <c r="C79" s="22" t="s">
        <v>188</v>
      </c>
      <c r="D79" s="22" t="s">
        <v>189</v>
      </c>
      <c r="E79" s="2" t="s">
        <v>310</v>
      </c>
      <c r="F79" s="234">
        <v>2</v>
      </c>
      <c r="G79" s="218"/>
      <c r="H79" s="213">
        <f>F79*G79</f>
        <v>0</v>
      </c>
    </row>
    <row r="80" spans="1:8" ht="38.25" customHeight="1">
      <c r="A80" s="154" t="s">
        <v>239</v>
      </c>
      <c r="B80" s="237">
        <v>2.11</v>
      </c>
      <c r="C80" s="29" t="s">
        <v>190</v>
      </c>
      <c r="D80" s="22" t="s">
        <v>191</v>
      </c>
      <c r="E80" s="2" t="s">
        <v>310</v>
      </c>
      <c r="F80" s="234">
        <v>1</v>
      </c>
      <c r="G80" s="219"/>
      <c r="H80" s="213">
        <f>F80*G80</f>
        <v>0</v>
      </c>
    </row>
    <row r="81" spans="1:8" ht="20.25" customHeight="1">
      <c r="A81" s="14"/>
      <c r="B81" s="240"/>
      <c r="C81" s="1"/>
      <c r="D81" s="1"/>
      <c r="E81" s="1"/>
      <c r="F81" s="232"/>
      <c r="G81" s="145"/>
      <c r="H81" s="145"/>
    </row>
    <row r="82" spans="1:8">
      <c r="A82" s="305"/>
      <c r="B82" s="430" t="s">
        <v>101</v>
      </c>
      <c r="C82" s="431"/>
      <c r="D82" s="431"/>
      <c r="E82" s="431"/>
      <c r="F82" s="431"/>
      <c r="G82" s="431"/>
      <c r="H82" s="431"/>
    </row>
    <row r="83" spans="1:8">
      <c r="A83" s="8"/>
      <c r="B83" s="133"/>
      <c r="C83" s="5"/>
      <c r="D83" s="5"/>
      <c r="E83" s="5"/>
      <c r="G83" s="6"/>
      <c r="H83" s="213">
        <f>F83*G83</f>
        <v>0</v>
      </c>
    </row>
    <row r="84" spans="1:8" ht="15" customHeight="1">
      <c r="A84" s="18"/>
      <c r="B84" s="184" t="s">
        <v>240</v>
      </c>
      <c r="C84" s="413" t="str">
        <f>C6</f>
        <v>WORKS ON GATE AND PATH / РАДОВИ НА КАПИЈИ И СТАЗИ</v>
      </c>
      <c r="D84" s="424"/>
      <c r="E84" s="224"/>
      <c r="F84" s="315"/>
      <c r="G84" s="411">
        <f>SUM(H7:H16)</f>
        <v>0</v>
      </c>
      <c r="H84" s="412"/>
    </row>
    <row r="85" spans="1:8" ht="29.25" customHeight="1">
      <c r="A85" s="18"/>
      <c r="B85" s="184" t="s">
        <v>241</v>
      </c>
      <c r="C85" s="413" t="str">
        <f>C18</f>
        <v>ENTRANCE PORCH CONSTRUCTION WORKS / РАДОВИ НА ИЗГРАДЊИ УЛАЗНОГ ТРЕМА</v>
      </c>
      <c r="D85" s="414"/>
      <c r="E85" s="224"/>
      <c r="F85" s="315"/>
      <c r="G85" s="411">
        <f>SUM(H19:H40)</f>
        <v>0</v>
      </c>
      <c r="H85" s="412"/>
    </row>
    <row r="86" spans="1:8">
      <c r="A86" s="18"/>
      <c r="B86" s="184" t="s">
        <v>242</v>
      </c>
      <c r="C86" s="211" t="str">
        <f>C42</f>
        <v>LIFT CONSTRUCTION WORKS / РАДОВИ НА ИЗГРАДЊИ ЛИФТА</v>
      </c>
      <c r="D86" s="224"/>
      <c r="E86" s="224"/>
      <c r="F86" s="315"/>
      <c r="G86" s="425">
        <f>SUM(H43:H53)</f>
        <v>0</v>
      </c>
      <c r="H86" s="426"/>
    </row>
    <row r="87" spans="1:8">
      <c r="A87" s="18"/>
      <c r="B87" s="184" t="s">
        <v>243</v>
      </c>
      <c r="C87" s="211" t="str">
        <f>C55</f>
        <v>TOILET CONSTRUCTION WORKS / РАДОВИ НА ИЗГРАДЊИ ТОАЛЕТА</v>
      </c>
      <c r="D87" s="224"/>
      <c r="E87" s="224"/>
      <c r="F87" s="315"/>
      <c r="G87" s="411">
        <f>SUM(H56:H74)</f>
        <v>0</v>
      </c>
      <c r="H87" s="412"/>
    </row>
    <row r="88" spans="1:8" ht="15.75" thickBot="1">
      <c r="A88" s="18"/>
      <c r="B88" s="184" t="s">
        <v>244</v>
      </c>
      <c r="C88" s="191" t="str">
        <f>C76</f>
        <v>ACCESSIBILITY MARKS / ОЗНАКЕ ПРИСТУПАЧНОСТИ</v>
      </c>
      <c r="D88" s="316"/>
      <c r="E88" s="316"/>
      <c r="F88" s="317"/>
      <c r="G88" s="427">
        <f>H77+H78+H79+H80</f>
        <v>0</v>
      </c>
      <c r="H88" s="428"/>
    </row>
    <row r="89" spans="1:8" ht="30.75" customHeight="1" thickBot="1">
      <c r="A89" s="19"/>
      <c r="B89" s="421" t="s">
        <v>341</v>
      </c>
      <c r="C89" s="422"/>
      <c r="D89" s="422"/>
      <c r="E89" s="422"/>
      <c r="F89" s="423"/>
      <c r="G89" s="401"/>
      <c r="H89" s="400">
        <f>SUM(G84:H88)</f>
        <v>0</v>
      </c>
    </row>
    <row r="90" spans="1:8">
      <c r="A90" s="12"/>
      <c r="B90" s="241"/>
      <c r="C90" s="416"/>
      <c r="D90" s="416"/>
      <c r="E90" s="416"/>
      <c r="F90" s="416"/>
      <c r="G90" s="416"/>
      <c r="H90" s="416"/>
    </row>
  </sheetData>
  <mergeCells count="17">
    <mergeCell ref="A2:H2"/>
    <mergeCell ref="A3:H3"/>
    <mergeCell ref="C6:H6"/>
    <mergeCell ref="B89:F89"/>
    <mergeCell ref="C84:D84"/>
    <mergeCell ref="C42:H42"/>
    <mergeCell ref="C55:H55"/>
    <mergeCell ref="G86:H86"/>
    <mergeCell ref="G87:H87"/>
    <mergeCell ref="G88:H88"/>
    <mergeCell ref="C76:H76"/>
    <mergeCell ref="B82:H82"/>
    <mergeCell ref="G84:H84"/>
    <mergeCell ref="G85:H85"/>
    <mergeCell ref="C85:D85"/>
    <mergeCell ref="C18:H18"/>
    <mergeCell ref="C90:H90"/>
  </mergeCells>
  <phoneticPr fontId="22" type="noConversion"/>
  <pageMargins left="0.98425196850393704" right="0.59055118110236204" top="0.74803149606299202" bottom="0.74803149606299202" header="0.31496062992126" footer="0.31496062992126"/>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5"/>
  <sheetViews>
    <sheetView showZeros="0" view="pageBreakPreview" zoomScale="80" zoomScaleSheetLayoutView="100" workbookViewId="0">
      <selection activeCell="H9" sqref="H9"/>
    </sheetView>
  </sheetViews>
  <sheetFormatPr defaultColWidth="9.140625" defaultRowHeight="15"/>
  <cols>
    <col min="1" max="1" width="7.28515625" style="36" customWidth="1"/>
    <col min="2" max="2" width="9" style="36" customWidth="1"/>
    <col min="3" max="4" width="38.7109375" style="34" customWidth="1"/>
    <col min="5" max="5" width="6.5703125" style="34" customWidth="1"/>
    <col min="6" max="6" width="9" style="35" bestFit="1" customWidth="1"/>
    <col min="7" max="7" width="12.5703125" style="35" customWidth="1"/>
    <col min="8" max="8" width="16.5703125" style="35" customWidth="1"/>
    <col min="9" max="9" width="12.42578125" style="34" customWidth="1"/>
    <col min="10" max="10" width="9.140625" style="34"/>
    <col min="11" max="11" width="11.7109375" style="34" bestFit="1" customWidth="1"/>
    <col min="12" max="16384" width="9.140625" style="34"/>
  </cols>
  <sheetData>
    <row r="1" spans="1:8">
      <c r="A1" s="295"/>
      <c r="B1" s="296"/>
      <c r="C1" s="297"/>
      <c r="D1" s="297"/>
      <c r="E1" s="297"/>
      <c r="F1" s="298"/>
      <c r="G1" s="298"/>
      <c r="H1" s="299"/>
    </row>
    <row r="2" spans="1:8" ht="56.25" customHeight="1">
      <c r="A2" s="434" t="s">
        <v>358</v>
      </c>
      <c r="B2" s="434"/>
      <c r="C2" s="434"/>
      <c r="D2" s="434"/>
      <c r="E2" s="434"/>
      <c r="F2" s="434"/>
      <c r="G2" s="435"/>
      <c r="H2" s="65"/>
    </row>
    <row r="3" spans="1:8" ht="18" customHeight="1">
      <c r="A3" s="418" t="s">
        <v>359</v>
      </c>
      <c r="B3" s="419"/>
      <c r="C3" s="419"/>
      <c r="D3" s="419"/>
      <c r="E3" s="419"/>
      <c r="F3" s="419"/>
      <c r="G3" s="419"/>
      <c r="H3" s="436"/>
    </row>
    <row r="4" spans="1:8" ht="75" customHeight="1">
      <c r="A4" s="26" t="s">
        <v>320</v>
      </c>
      <c r="B4" s="27" t="s">
        <v>321</v>
      </c>
      <c r="C4" s="27" t="s">
        <v>322</v>
      </c>
      <c r="D4" s="27" t="s">
        <v>684</v>
      </c>
      <c r="E4" s="27" t="s">
        <v>323</v>
      </c>
      <c r="F4" s="28" t="s">
        <v>324</v>
      </c>
      <c r="G4" s="28" t="s">
        <v>741</v>
      </c>
      <c r="H4" s="27" t="s">
        <v>742</v>
      </c>
    </row>
    <row r="5" spans="1:8">
      <c r="A5" s="37"/>
      <c r="B5" s="37"/>
      <c r="C5" s="43"/>
      <c r="D5" s="43"/>
      <c r="E5" s="43"/>
      <c r="F5" s="42"/>
      <c r="G5" s="42"/>
      <c r="H5" s="42"/>
    </row>
    <row r="6" spans="1:8">
      <c r="A6" s="287" t="s">
        <v>311</v>
      </c>
      <c r="B6" s="288"/>
      <c r="C6" s="437" t="s">
        <v>683</v>
      </c>
      <c r="D6" s="438"/>
      <c r="E6" s="438"/>
      <c r="F6" s="438"/>
      <c r="G6" s="438"/>
      <c r="H6" s="439"/>
    </row>
    <row r="7" spans="1:8" ht="65.25" customHeight="1">
      <c r="A7" s="55" t="s">
        <v>682</v>
      </c>
      <c r="B7" s="55">
        <v>2</v>
      </c>
      <c r="C7" s="59" t="s">
        <v>681</v>
      </c>
      <c r="D7" s="54" t="s">
        <v>680</v>
      </c>
      <c r="E7" s="64" t="s">
        <v>676</v>
      </c>
      <c r="F7" s="51">
        <v>1</v>
      </c>
      <c r="G7" s="52"/>
      <c r="H7" s="51">
        <f>+F7*G7</f>
        <v>0</v>
      </c>
    </row>
    <row r="8" spans="1:8" ht="75" customHeight="1">
      <c r="A8" s="55" t="s">
        <v>679</v>
      </c>
      <c r="B8" s="55">
        <v>2.19</v>
      </c>
      <c r="C8" s="54" t="s">
        <v>678</v>
      </c>
      <c r="D8" s="54" t="s">
        <v>677</v>
      </c>
      <c r="E8" s="64" t="s">
        <v>676</v>
      </c>
      <c r="F8" s="51">
        <v>1</v>
      </c>
      <c r="G8" s="52"/>
      <c r="H8" s="51">
        <f>+F8*G8</f>
        <v>0</v>
      </c>
    </row>
    <row r="9" spans="1:8" ht="76.5">
      <c r="A9" s="55" t="s">
        <v>360</v>
      </c>
      <c r="B9" s="55">
        <v>2.1800000000000002</v>
      </c>
      <c r="C9" s="54" t="s">
        <v>361</v>
      </c>
      <c r="D9" s="54" t="s">
        <v>362</v>
      </c>
      <c r="E9" s="53" t="s">
        <v>316</v>
      </c>
      <c r="F9" s="51">
        <v>35</v>
      </c>
      <c r="G9" s="52"/>
      <c r="H9" s="51">
        <f>+F9*G9</f>
        <v>0</v>
      </c>
    </row>
    <row r="10" spans="1:8" ht="63.75">
      <c r="A10" s="55" t="s">
        <v>360</v>
      </c>
      <c r="B10" s="55">
        <v>2.1800000000000002</v>
      </c>
      <c r="C10" s="54" t="s">
        <v>363</v>
      </c>
      <c r="D10" s="54" t="s">
        <v>364</v>
      </c>
      <c r="E10" s="53" t="s">
        <v>316</v>
      </c>
      <c r="F10" s="51">
        <v>15</v>
      </c>
      <c r="G10" s="52"/>
      <c r="H10" s="51">
        <f>+F10*G10</f>
        <v>0</v>
      </c>
    </row>
    <row r="11" spans="1:8">
      <c r="A11" s="289"/>
      <c r="B11" s="289"/>
      <c r="C11" s="63"/>
      <c r="D11" s="63"/>
      <c r="E11" s="62"/>
      <c r="F11" s="60"/>
      <c r="G11" s="61"/>
      <c r="H11" s="290">
        <f>+SUM(H7:H10)</f>
        <v>0</v>
      </c>
    </row>
    <row r="12" spans="1:8">
      <c r="A12" s="289"/>
      <c r="B12" s="289"/>
      <c r="C12" s="63"/>
      <c r="D12" s="63"/>
      <c r="E12" s="62"/>
      <c r="F12" s="60"/>
      <c r="G12" s="61"/>
      <c r="H12" s="60"/>
    </row>
    <row r="13" spans="1:8">
      <c r="A13" s="287" t="s">
        <v>312</v>
      </c>
      <c r="B13" s="288"/>
      <c r="C13" s="433" t="s">
        <v>675</v>
      </c>
      <c r="D13" s="433"/>
      <c r="E13" s="432"/>
      <c r="F13" s="432"/>
      <c r="G13" s="432"/>
      <c r="H13" s="432"/>
    </row>
    <row r="14" spans="1:8" ht="67.5" customHeight="1">
      <c r="A14" s="291" t="s">
        <v>674</v>
      </c>
      <c r="B14" s="55">
        <v>2.19</v>
      </c>
      <c r="C14" s="59" t="s">
        <v>23</v>
      </c>
      <c r="D14" s="54" t="s">
        <v>24</v>
      </c>
      <c r="E14" s="53" t="s">
        <v>318</v>
      </c>
      <c r="F14" s="51">
        <v>50</v>
      </c>
      <c r="G14" s="52"/>
      <c r="H14" s="51">
        <f t="shared" ref="H14:H24" si="0">+F14*G14</f>
        <v>0</v>
      </c>
    </row>
    <row r="15" spans="1:8" ht="71.25" customHeight="1">
      <c r="A15" s="291" t="s">
        <v>673</v>
      </c>
      <c r="B15" s="55">
        <v>2.19</v>
      </c>
      <c r="C15" s="59" t="s">
        <v>25</v>
      </c>
      <c r="D15" s="54" t="s">
        <v>26</v>
      </c>
      <c r="E15" s="53" t="s">
        <v>318</v>
      </c>
      <c r="F15" s="51">
        <v>25</v>
      </c>
      <c r="G15" s="52"/>
      <c r="H15" s="51">
        <f>+F15*G15</f>
        <v>0</v>
      </c>
    </row>
    <row r="16" spans="1:8" ht="56.25" customHeight="1">
      <c r="A16" s="291" t="s">
        <v>672</v>
      </c>
      <c r="B16" s="55">
        <v>2.19</v>
      </c>
      <c r="C16" s="54" t="s">
        <v>27</v>
      </c>
      <c r="D16" s="54" t="s">
        <v>28</v>
      </c>
      <c r="E16" s="53" t="s">
        <v>318</v>
      </c>
      <c r="F16" s="51">
        <v>5</v>
      </c>
      <c r="G16" s="52"/>
      <c r="H16" s="51">
        <f t="shared" si="0"/>
        <v>0</v>
      </c>
    </row>
    <row r="17" spans="1:8" ht="45" customHeight="1">
      <c r="A17" s="291" t="s">
        <v>671</v>
      </c>
      <c r="B17" s="55">
        <v>2.19</v>
      </c>
      <c r="C17" s="54" t="s">
        <v>29</v>
      </c>
      <c r="D17" s="54" t="s">
        <v>30</v>
      </c>
      <c r="E17" s="53" t="s">
        <v>318</v>
      </c>
      <c r="F17" s="51">
        <v>3</v>
      </c>
      <c r="G17" s="52"/>
      <c r="H17" s="51">
        <f>+F17*G17</f>
        <v>0</v>
      </c>
    </row>
    <row r="18" spans="1:8" ht="57.75" customHeight="1">
      <c r="A18" s="291" t="s">
        <v>670</v>
      </c>
      <c r="B18" s="55">
        <v>2.19</v>
      </c>
      <c r="C18" s="54" t="s">
        <v>31</v>
      </c>
      <c r="D18" s="54" t="s">
        <v>32</v>
      </c>
      <c r="E18" s="53" t="s">
        <v>318</v>
      </c>
      <c r="F18" s="51">
        <v>2</v>
      </c>
      <c r="G18" s="52"/>
      <c r="H18" s="51">
        <f>+F18*G18</f>
        <v>0</v>
      </c>
    </row>
    <row r="19" spans="1:8" ht="57" customHeight="1">
      <c r="A19" s="291" t="s">
        <v>365</v>
      </c>
      <c r="B19" s="55">
        <v>2.19</v>
      </c>
      <c r="C19" s="54" t="s">
        <v>33</v>
      </c>
      <c r="D19" s="54" t="s">
        <v>34</v>
      </c>
      <c r="E19" s="53" t="s">
        <v>318</v>
      </c>
      <c r="F19" s="51">
        <v>2</v>
      </c>
      <c r="G19" s="52"/>
      <c r="H19" s="51">
        <f>+F19*G19</f>
        <v>0</v>
      </c>
    </row>
    <row r="20" spans="1:8" ht="46.5" customHeight="1">
      <c r="A20" s="291" t="s">
        <v>366</v>
      </c>
      <c r="B20" s="55">
        <v>2.19</v>
      </c>
      <c r="C20" s="54" t="s">
        <v>35</v>
      </c>
      <c r="D20" s="54" t="s">
        <v>36</v>
      </c>
      <c r="E20" s="53" t="s">
        <v>318</v>
      </c>
      <c r="F20" s="51">
        <v>1</v>
      </c>
      <c r="G20" s="52"/>
      <c r="H20" s="51">
        <f>+F20*G20</f>
        <v>0</v>
      </c>
    </row>
    <row r="21" spans="1:8" ht="46.5" customHeight="1">
      <c r="A21" s="291" t="s">
        <v>367</v>
      </c>
      <c r="B21" s="55">
        <v>2.19</v>
      </c>
      <c r="C21" s="54" t="s">
        <v>37</v>
      </c>
      <c r="D21" s="54" t="s">
        <v>38</v>
      </c>
      <c r="E21" s="53" t="s">
        <v>318</v>
      </c>
      <c r="F21" s="51">
        <f>20*0.2</f>
        <v>4</v>
      </c>
      <c r="G21" s="52"/>
      <c r="H21" s="51">
        <f>+F21*G21</f>
        <v>0</v>
      </c>
    </row>
    <row r="22" spans="1:8" ht="45" customHeight="1">
      <c r="A22" s="291" t="s">
        <v>726</v>
      </c>
      <c r="B22" s="55">
        <v>2.19</v>
      </c>
      <c r="C22" s="54" t="s">
        <v>39</v>
      </c>
      <c r="D22" s="54" t="s">
        <v>40</v>
      </c>
      <c r="E22" s="53" t="s">
        <v>318</v>
      </c>
      <c r="F22" s="51">
        <v>35</v>
      </c>
      <c r="G22" s="52"/>
      <c r="H22" s="51">
        <f t="shared" si="0"/>
        <v>0</v>
      </c>
    </row>
    <row r="23" spans="1:8" ht="43.5" customHeight="1">
      <c r="A23" s="291" t="s">
        <v>727</v>
      </c>
      <c r="B23" s="55">
        <v>2.19</v>
      </c>
      <c r="C23" s="54" t="s">
        <v>41</v>
      </c>
      <c r="D23" s="54" t="s">
        <v>42</v>
      </c>
      <c r="E23" s="53" t="s">
        <v>318</v>
      </c>
      <c r="F23" s="51">
        <v>7</v>
      </c>
      <c r="G23" s="52"/>
      <c r="H23" s="51">
        <f t="shared" si="0"/>
        <v>0</v>
      </c>
    </row>
    <row r="24" spans="1:8" ht="71.25" customHeight="1">
      <c r="A24" s="55" t="s">
        <v>728</v>
      </c>
      <c r="B24" s="55">
        <v>2.19</v>
      </c>
      <c r="C24" s="59" t="s">
        <v>44</v>
      </c>
      <c r="D24" s="54" t="s">
        <v>43</v>
      </c>
      <c r="E24" s="53" t="s">
        <v>318</v>
      </c>
      <c r="F24" s="51">
        <f>+F14+F15-F22-F23</f>
        <v>33</v>
      </c>
      <c r="G24" s="52"/>
      <c r="H24" s="51">
        <f t="shared" si="0"/>
        <v>0</v>
      </c>
    </row>
    <row r="25" spans="1:8">
      <c r="A25" s="47"/>
      <c r="B25" s="47"/>
      <c r="C25" s="50"/>
      <c r="D25" s="50"/>
      <c r="E25" s="50"/>
      <c r="F25" s="49"/>
      <c r="G25" s="49"/>
      <c r="H25" s="48">
        <f>+SUM(H14:H24)</f>
        <v>0</v>
      </c>
    </row>
    <row r="26" spans="1:8">
      <c r="A26" s="47"/>
      <c r="B26" s="47"/>
      <c r="C26" s="50"/>
      <c r="D26" s="50"/>
      <c r="E26" s="50"/>
      <c r="F26" s="49"/>
      <c r="G26" s="49"/>
      <c r="H26" s="48"/>
    </row>
    <row r="27" spans="1:8">
      <c r="A27" s="287" t="s">
        <v>313</v>
      </c>
      <c r="B27" s="288"/>
      <c r="C27" s="433" t="s">
        <v>357</v>
      </c>
      <c r="D27" s="433"/>
      <c r="E27" s="432"/>
      <c r="F27" s="432"/>
      <c r="G27" s="432"/>
      <c r="H27" s="432"/>
    </row>
    <row r="28" spans="1:8" ht="67.5" customHeight="1">
      <c r="A28" s="291" t="s">
        <v>356</v>
      </c>
      <c r="B28" s="58">
        <v>2.2000000000000002</v>
      </c>
      <c r="C28" s="54" t="s">
        <v>45</v>
      </c>
      <c r="D28" s="54" t="s">
        <v>46</v>
      </c>
      <c r="E28" s="53" t="s">
        <v>389</v>
      </c>
      <c r="F28" s="51">
        <v>85</v>
      </c>
      <c r="G28" s="52"/>
      <c r="H28" s="51">
        <f t="shared" ref="H28:H33" si="1">+F28*G28</f>
        <v>0</v>
      </c>
    </row>
    <row r="29" spans="1:8" ht="63.75">
      <c r="A29" s="291" t="s">
        <v>354</v>
      </c>
      <c r="B29" s="58">
        <v>2.2000000000000002</v>
      </c>
      <c r="C29" s="54" t="s">
        <v>48</v>
      </c>
      <c r="D29" s="54" t="s">
        <v>47</v>
      </c>
      <c r="E29" s="53" t="s">
        <v>389</v>
      </c>
      <c r="F29" s="51">
        <v>13</v>
      </c>
      <c r="G29" s="52"/>
      <c r="H29" s="51">
        <f>+F29*G29</f>
        <v>0</v>
      </c>
    </row>
    <row r="30" spans="1:8" ht="63.75">
      <c r="A30" s="291" t="s">
        <v>390</v>
      </c>
      <c r="B30" s="58">
        <v>2.2000000000000002</v>
      </c>
      <c r="C30" s="54" t="s">
        <v>49</v>
      </c>
      <c r="D30" s="54" t="s">
        <v>50</v>
      </c>
      <c r="E30" s="53" t="s">
        <v>389</v>
      </c>
      <c r="F30" s="51">
        <v>8</v>
      </c>
      <c r="G30" s="52"/>
      <c r="H30" s="51">
        <f>+F30*G30</f>
        <v>0</v>
      </c>
    </row>
    <row r="31" spans="1:8" ht="63.75">
      <c r="A31" s="291"/>
      <c r="B31" s="58">
        <v>2.2000000000000002</v>
      </c>
      <c r="C31" s="54" t="s">
        <v>51</v>
      </c>
      <c r="D31" s="54" t="s">
        <v>52</v>
      </c>
      <c r="E31" s="53" t="s">
        <v>389</v>
      </c>
      <c r="F31" s="51">
        <v>4.5</v>
      </c>
      <c r="G31" s="52"/>
      <c r="H31" s="51">
        <f>+F31*G31</f>
        <v>0</v>
      </c>
    </row>
    <row r="32" spans="1:8" ht="73.5" customHeight="1">
      <c r="A32" s="291" t="s">
        <v>391</v>
      </c>
      <c r="B32" s="58">
        <v>2.2000000000000002</v>
      </c>
      <c r="C32" s="54" t="s">
        <v>53</v>
      </c>
      <c r="D32" s="54" t="s">
        <v>54</v>
      </c>
      <c r="E32" s="53" t="s">
        <v>353</v>
      </c>
      <c r="F32" s="51">
        <v>8</v>
      </c>
      <c r="G32" s="52"/>
      <c r="H32" s="51">
        <f t="shared" si="1"/>
        <v>0</v>
      </c>
    </row>
    <row r="33" spans="1:9" ht="60.75" customHeight="1">
      <c r="A33" s="291" t="s">
        <v>392</v>
      </c>
      <c r="B33" s="58">
        <v>2.2000000000000002</v>
      </c>
      <c r="C33" s="54" t="s">
        <v>56</v>
      </c>
      <c r="D33" s="54" t="s">
        <v>55</v>
      </c>
      <c r="E33" s="53" t="s">
        <v>353</v>
      </c>
      <c r="F33" s="51">
        <v>4</v>
      </c>
      <c r="G33" s="52"/>
      <c r="H33" s="51">
        <f t="shared" si="1"/>
        <v>0</v>
      </c>
    </row>
    <row r="34" spans="1:9" ht="60.75" customHeight="1">
      <c r="A34" s="291" t="s">
        <v>393</v>
      </c>
      <c r="B34" s="58">
        <v>2.2000000000000002</v>
      </c>
      <c r="C34" s="54" t="s">
        <v>57</v>
      </c>
      <c r="D34" s="54" t="s">
        <v>58</v>
      </c>
      <c r="E34" s="53" t="s">
        <v>353</v>
      </c>
      <c r="F34" s="51">
        <v>1</v>
      </c>
      <c r="G34" s="52"/>
      <c r="H34" s="51">
        <f>+F34*G34</f>
        <v>0</v>
      </c>
    </row>
    <row r="35" spans="1:9" ht="55.5" customHeight="1">
      <c r="A35" s="291" t="s">
        <v>394</v>
      </c>
      <c r="B35" s="58">
        <v>2.2000000000000002</v>
      </c>
      <c r="C35" s="54" t="s">
        <v>59</v>
      </c>
      <c r="D35" s="54" t="s">
        <v>60</v>
      </c>
      <c r="E35" s="53" t="s">
        <v>353</v>
      </c>
      <c r="F35" s="51">
        <v>9</v>
      </c>
      <c r="G35" s="52"/>
      <c r="H35" s="51">
        <f>+F35*G35</f>
        <v>0</v>
      </c>
    </row>
    <row r="36" spans="1:9" ht="63.75">
      <c r="A36" s="291" t="s">
        <v>245</v>
      </c>
      <c r="B36" s="58">
        <v>2.2000000000000002</v>
      </c>
      <c r="C36" s="54" t="s">
        <v>61</v>
      </c>
      <c r="D36" s="54" t="s">
        <v>62</v>
      </c>
      <c r="E36" s="53" t="s">
        <v>353</v>
      </c>
      <c r="F36" s="51">
        <v>3</v>
      </c>
      <c r="G36" s="52"/>
      <c r="H36" s="51">
        <f>+F36*G36</f>
        <v>0</v>
      </c>
    </row>
    <row r="37" spans="1:9" ht="61.5" customHeight="1">
      <c r="A37" s="291" t="s">
        <v>246</v>
      </c>
      <c r="B37" s="58">
        <v>2.2000000000000002</v>
      </c>
      <c r="C37" s="54" t="s">
        <v>63</v>
      </c>
      <c r="D37" s="54" t="s">
        <v>64</v>
      </c>
      <c r="E37" s="53" t="s">
        <v>353</v>
      </c>
      <c r="F37" s="51">
        <v>8</v>
      </c>
      <c r="G37" s="52"/>
      <c r="H37" s="51">
        <f>+F37*G37</f>
        <v>0</v>
      </c>
    </row>
    <row r="38" spans="1:9" ht="63" customHeight="1">
      <c r="A38" s="291" t="s">
        <v>247</v>
      </c>
      <c r="B38" s="58">
        <v>2.2000000000000002</v>
      </c>
      <c r="C38" s="54" t="s">
        <v>65</v>
      </c>
      <c r="D38" s="54" t="s">
        <v>66</v>
      </c>
      <c r="E38" s="53" t="s">
        <v>353</v>
      </c>
      <c r="F38" s="51">
        <v>2</v>
      </c>
      <c r="G38" s="52"/>
      <c r="H38" s="51">
        <f t="shared" ref="H38:H43" si="2">+F38*G38</f>
        <v>0</v>
      </c>
    </row>
    <row r="39" spans="1:9" ht="61.5" customHeight="1">
      <c r="A39" s="291"/>
      <c r="B39" s="58">
        <v>2.2000000000000002</v>
      </c>
      <c r="C39" s="54" t="s">
        <v>67</v>
      </c>
      <c r="D39" s="54" t="s">
        <v>68</v>
      </c>
      <c r="E39" s="53" t="s">
        <v>353</v>
      </c>
      <c r="F39" s="51">
        <v>8</v>
      </c>
      <c r="G39" s="52"/>
      <c r="H39" s="51">
        <f t="shared" si="2"/>
        <v>0</v>
      </c>
    </row>
    <row r="40" spans="1:9" ht="54.75" customHeight="1">
      <c r="A40" s="291"/>
      <c r="B40" s="58">
        <v>2.2000000000000002</v>
      </c>
      <c r="C40" s="54" t="s">
        <v>69</v>
      </c>
      <c r="D40" s="54" t="s">
        <v>70</v>
      </c>
      <c r="E40" s="53" t="s">
        <v>353</v>
      </c>
      <c r="F40" s="51">
        <v>1</v>
      </c>
      <c r="G40" s="52"/>
      <c r="H40" s="51">
        <f t="shared" si="2"/>
        <v>0</v>
      </c>
    </row>
    <row r="41" spans="1:9" ht="66" customHeight="1">
      <c r="A41" s="291"/>
      <c r="B41" s="58">
        <v>2.2000000000000002</v>
      </c>
      <c r="C41" s="54" t="s">
        <v>71</v>
      </c>
      <c r="D41" s="54" t="s">
        <v>72</v>
      </c>
      <c r="E41" s="53" t="s">
        <v>353</v>
      </c>
      <c r="F41" s="51">
        <v>5</v>
      </c>
      <c r="G41" s="52"/>
      <c r="H41" s="51">
        <f t="shared" si="2"/>
        <v>0</v>
      </c>
    </row>
    <row r="42" spans="1:9" ht="63" customHeight="1">
      <c r="A42" s="291"/>
      <c r="B42" s="58">
        <v>2.2000000000000002</v>
      </c>
      <c r="C42" s="54" t="s">
        <v>73</v>
      </c>
      <c r="D42" s="54" t="s">
        <v>74</v>
      </c>
      <c r="E42" s="53" t="s">
        <v>353</v>
      </c>
      <c r="F42" s="51">
        <v>1.5</v>
      </c>
      <c r="G42" s="52"/>
      <c r="H42" s="51">
        <f>+F42*G42</f>
        <v>0</v>
      </c>
      <c r="I42" s="38">
        <f>G42/118</f>
        <v>0</v>
      </c>
    </row>
    <row r="43" spans="1:9" ht="72" customHeight="1">
      <c r="A43" s="55" t="s">
        <v>248</v>
      </c>
      <c r="B43" s="58">
        <v>2.2000000000000002</v>
      </c>
      <c r="C43" s="54" t="s">
        <v>75</v>
      </c>
      <c r="D43" s="54" t="s">
        <v>76</v>
      </c>
      <c r="E43" s="53" t="s">
        <v>353</v>
      </c>
      <c r="F43" s="51">
        <v>14</v>
      </c>
      <c r="G43" s="52"/>
      <c r="H43" s="51">
        <f t="shared" si="2"/>
        <v>0</v>
      </c>
    </row>
    <row r="44" spans="1:9">
      <c r="A44" s="47"/>
      <c r="B44" s="47"/>
      <c r="C44" s="50"/>
      <c r="D44" s="50"/>
      <c r="E44" s="50"/>
      <c r="F44" s="49"/>
      <c r="G44" s="49"/>
      <c r="H44" s="48">
        <f>+SUM(H28:H43)</f>
        <v>0</v>
      </c>
    </row>
    <row r="45" spans="1:9">
      <c r="A45" s="47"/>
      <c r="B45" s="47"/>
      <c r="C45" s="50"/>
      <c r="D45" s="50"/>
      <c r="E45" s="50"/>
      <c r="F45" s="49"/>
      <c r="G45" s="49"/>
      <c r="H45" s="48"/>
    </row>
    <row r="46" spans="1:9">
      <c r="A46" s="292" t="s">
        <v>314</v>
      </c>
      <c r="B46" s="293"/>
      <c r="C46" s="432" t="s">
        <v>352</v>
      </c>
      <c r="D46" s="432"/>
      <c r="E46" s="432"/>
      <c r="F46" s="432"/>
      <c r="G46" s="432"/>
      <c r="H46" s="432"/>
    </row>
    <row r="47" spans="1:9" ht="60.75" customHeight="1">
      <c r="A47" s="55" t="s">
        <v>351</v>
      </c>
      <c r="B47" s="55">
        <v>2.31</v>
      </c>
      <c r="C47" s="327" t="s">
        <v>77</v>
      </c>
      <c r="D47" s="327" t="s">
        <v>78</v>
      </c>
      <c r="E47" s="53" t="s">
        <v>350</v>
      </c>
      <c r="F47" s="57">
        <v>7000</v>
      </c>
      <c r="G47" s="56"/>
      <c r="H47" s="51">
        <f>+F47*G47</f>
        <v>0</v>
      </c>
    </row>
    <row r="48" spans="1:9">
      <c r="A48" s="47"/>
      <c r="B48" s="47"/>
      <c r="C48" s="50"/>
      <c r="D48" s="50"/>
      <c r="E48" s="50"/>
      <c r="F48" s="49"/>
      <c r="G48" s="49"/>
      <c r="H48" s="48">
        <f>+H47</f>
        <v>0</v>
      </c>
    </row>
    <row r="49" spans="1:8">
      <c r="A49" s="47"/>
      <c r="B49" s="47"/>
      <c r="C49" s="50"/>
      <c r="D49" s="50"/>
      <c r="E49" s="50"/>
      <c r="F49" s="49"/>
      <c r="G49" s="49"/>
      <c r="H49" s="48"/>
    </row>
    <row r="50" spans="1:8">
      <c r="A50" s="287" t="s">
        <v>315</v>
      </c>
      <c r="B50" s="288"/>
      <c r="C50" s="433" t="s">
        <v>349</v>
      </c>
      <c r="D50" s="433"/>
      <c r="E50" s="432"/>
      <c r="F50" s="432"/>
      <c r="G50" s="432"/>
      <c r="H50" s="432"/>
    </row>
    <row r="51" spans="1:8" ht="57.75" customHeight="1">
      <c r="A51" s="55" t="s">
        <v>348</v>
      </c>
      <c r="B51" s="55">
        <v>2.33</v>
      </c>
      <c r="C51" s="327" t="s">
        <v>79</v>
      </c>
      <c r="D51" s="327" t="s">
        <v>80</v>
      </c>
      <c r="E51" s="294" t="s">
        <v>249</v>
      </c>
      <c r="F51" s="51">
        <v>9.1999999999999993</v>
      </c>
      <c r="G51" s="52"/>
      <c r="H51" s="51">
        <f>+F51*G51</f>
        <v>0</v>
      </c>
    </row>
    <row r="52" spans="1:8">
      <c r="A52" s="47"/>
      <c r="B52" s="47"/>
      <c r="C52" s="50"/>
      <c r="D52" s="50"/>
      <c r="E52" s="50"/>
      <c r="F52" s="49"/>
      <c r="G52" s="49"/>
      <c r="H52" s="48">
        <f>+SUM(H51:H51)</f>
        <v>0</v>
      </c>
    </row>
    <row r="53" spans="1:8">
      <c r="A53" s="47"/>
      <c r="B53" s="47"/>
      <c r="C53" s="50"/>
      <c r="D53" s="50"/>
      <c r="E53" s="50"/>
      <c r="F53" s="49"/>
      <c r="G53" s="49"/>
      <c r="H53" s="48"/>
    </row>
    <row r="54" spans="1:8">
      <c r="A54" s="47"/>
      <c r="B54" s="47"/>
      <c r="C54" s="50"/>
      <c r="D54" s="50"/>
      <c r="E54" s="50"/>
      <c r="F54" s="49"/>
      <c r="G54" s="49"/>
      <c r="H54" s="48"/>
    </row>
    <row r="55" spans="1:8">
      <c r="A55" s="47"/>
      <c r="B55" s="47"/>
      <c r="C55" s="50"/>
      <c r="D55" s="50"/>
      <c r="E55" s="50"/>
      <c r="F55" s="49"/>
      <c r="G55" s="49"/>
      <c r="H55" s="48"/>
    </row>
    <row r="56" spans="1:8">
      <c r="A56" s="47"/>
      <c r="B56" s="47"/>
      <c r="C56" s="46"/>
      <c r="D56" s="46"/>
      <c r="E56" s="46"/>
      <c r="F56" s="45"/>
      <c r="G56" s="45"/>
      <c r="H56" s="44"/>
    </row>
    <row r="57" spans="1:8">
      <c r="A57" s="34"/>
      <c r="B57" s="440" t="s">
        <v>339</v>
      </c>
      <c r="C57" s="441"/>
      <c r="D57" s="441"/>
      <c r="E57" s="441"/>
      <c r="F57" s="441"/>
      <c r="G57" s="441"/>
      <c r="H57" s="442"/>
    </row>
    <row r="58" spans="1:8">
      <c r="A58" s="37"/>
      <c r="B58" s="37"/>
      <c r="C58" s="43"/>
      <c r="D58" s="43"/>
      <c r="E58" s="43"/>
      <c r="F58" s="42"/>
      <c r="G58" s="42"/>
      <c r="H58" s="42"/>
    </row>
    <row r="59" spans="1:8">
      <c r="A59" s="41"/>
      <c r="B59" s="40" t="s">
        <v>347</v>
      </c>
      <c r="C59" s="443" t="str">
        <f>C6</f>
        <v>PREPARATORY WORKS</v>
      </c>
      <c r="D59" s="444"/>
      <c r="E59" s="444"/>
      <c r="F59" s="445"/>
      <c r="G59" s="446">
        <f>+H11</f>
        <v>0</v>
      </c>
      <c r="H59" s="447"/>
    </row>
    <row r="60" spans="1:8">
      <c r="A60" s="41"/>
      <c r="B60" s="40" t="s">
        <v>346</v>
      </c>
      <c r="C60" s="443" t="str">
        <f>+C13</f>
        <v>EARTH WORKS</v>
      </c>
      <c r="D60" s="444"/>
      <c r="E60" s="444"/>
      <c r="F60" s="445"/>
      <c r="G60" s="446">
        <f>+H25</f>
        <v>0</v>
      </c>
      <c r="H60" s="447"/>
    </row>
    <row r="61" spans="1:8">
      <c r="A61" s="41"/>
      <c r="B61" s="40" t="s">
        <v>345</v>
      </c>
      <c r="C61" s="453" t="str">
        <f>+C27</f>
        <v xml:space="preserve">CONCRETE AND REINFORCED CONCRETE WORKS  </v>
      </c>
      <c r="D61" s="454"/>
      <c r="E61" s="454"/>
      <c r="F61" s="455"/>
      <c r="G61" s="446">
        <f>+H44</f>
        <v>0</v>
      </c>
      <c r="H61" s="447"/>
    </row>
    <row r="62" spans="1:8">
      <c r="A62" s="41"/>
      <c r="B62" s="40" t="s">
        <v>344</v>
      </c>
      <c r="C62" s="443" t="str">
        <f>+C46</f>
        <v>REINFORCEMENT</v>
      </c>
      <c r="D62" s="444"/>
      <c r="E62" s="444"/>
      <c r="F62" s="445"/>
      <c r="G62" s="446">
        <f>+H48</f>
        <v>0</v>
      </c>
      <c r="H62" s="447"/>
    </row>
    <row r="63" spans="1:8" ht="15.75" thickBot="1">
      <c r="A63" s="41"/>
      <c r="B63" s="40" t="s">
        <v>343</v>
      </c>
      <c r="C63" s="443" t="str">
        <f>+C50</f>
        <v xml:space="preserve">STEEL STRUCTURE </v>
      </c>
      <c r="D63" s="444"/>
      <c r="E63" s="444"/>
      <c r="F63" s="445"/>
      <c r="G63" s="456">
        <f>+H52</f>
        <v>0</v>
      </c>
      <c r="H63" s="447"/>
    </row>
    <row r="64" spans="1:8" ht="15.75" thickBot="1">
      <c r="A64" s="39"/>
      <c r="B64" s="448" t="s">
        <v>342</v>
      </c>
      <c r="C64" s="449"/>
      <c r="D64" s="449"/>
      <c r="E64" s="449"/>
      <c r="F64" s="450"/>
      <c r="G64" s="403"/>
      <c r="H64" s="402">
        <f>SUM(G59:H63)</f>
        <v>0</v>
      </c>
    </row>
    <row r="65" spans="1:8">
      <c r="A65" s="37"/>
      <c r="B65" s="37"/>
      <c r="C65" s="451"/>
      <c r="D65" s="451"/>
      <c r="E65" s="451"/>
      <c r="F65" s="451"/>
      <c r="G65" s="452"/>
      <c r="H65" s="452"/>
    </row>
  </sheetData>
  <mergeCells count="21">
    <mergeCell ref="B64:F64"/>
    <mergeCell ref="C65:F65"/>
    <mergeCell ref="G65:H65"/>
    <mergeCell ref="C61:F61"/>
    <mergeCell ref="G61:H61"/>
    <mergeCell ref="C62:F62"/>
    <mergeCell ref="G62:H62"/>
    <mergeCell ref="C63:F63"/>
    <mergeCell ref="G63:H63"/>
    <mergeCell ref="C50:H50"/>
    <mergeCell ref="B57:H57"/>
    <mergeCell ref="C59:F59"/>
    <mergeCell ref="G59:H59"/>
    <mergeCell ref="C60:F60"/>
    <mergeCell ref="G60:H60"/>
    <mergeCell ref="C46:H46"/>
    <mergeCell ref="C13:H13"/>
    <mergeCell ref="C27:H27"/>
    <mergeCell ref="A2:G2"/>
    <mergeCell ref="A3:H3"/>
    <mergeCell ref="C6:H6"/>
  </mergeCells>
  <phoneticPr fontId="22" type="noConversion"/>
  <pageMargins left="0.98425196850393704" right="0.59055118110236227" top="0.74803149606299213" bottom="0.74803149606299213"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86"/>
  <sheetViews>
    <sheetView showZeros="0" zoomScale="80" zoomScaleSheetLayoutView="80" workbookViewId="0">
      <selection activeCell="G4" sqref="G4:H4"/>
    </sheetView>
  </sheetViews>
  <sheetFormatPr defaultRowHeight="15"/>
  <cols>
    <col min="1" max="1" width="6.28515625" style="10" bestFit="1" customWidth="1"/>
    <col min="2" max="2" width="7.7109375" style="10" bestFit="1" customWidth="1"/>
    <col min="3" max="4" width="38.7109375" customWidth="1"/>
    <col min="5" max="5" width="6.28515625" bestFit="1" customWidth="1"/>
    <col min="6" max="6" width="5.5703125" style="7" bestFit="1" customWidth="1"/>
    <col min="7" max="7" width="10.28515625" style="186" customWidth="1"/>
    <col min="8" max="8" width="12" style="186" customWidth="1"/>
    <col min="9" max="9" width="11.7109375" bestFit="1" customWidth="1"/>
  </cols>
  <sheetData>
    <row r="1" spans="1:8">
      <c r="A1" s="187"/>
      <c r="B1" s="187"/>
      <c r="C1" s="188"/>
      <c r="D1" s="188"/>
      <c r="E1" s="188"/>
      <c r="F1" s="189"/>
      <c r="G1" s="190"/>
      <c r="H1" s="190"/>
    </row>
    <row r="2" spans="1:8" ht="18">
      <c r="A2" s="462" t="s">
        <v>565</v>
      </c>
      <c r="B2" s="462"/>
      <c r="C2" s="462"/>
      <c r="D2" s="462"/>
      <c r="E2" s="462"/>
      <c r="F2" s="462"/>
      <c r="G2" s="462"/>
      <c r="H2" s="462"/>
    </row>
    <row r="3" spans="1:8" ht="18">
      <c r="A3" s="464" t="s">
        <v>566</v>
      </c>
      <c r="B3" s="464"/>
      <c r="C3" s="464"/>
      <c r="D3" s="464"/>
      <c r="E3" s="464"/>
      <c r="F3" s="464"/>
      <c r="G3" s="464"/>
      <c r="H3" s="465"/>
    </row>
    <row r="4" spans="1:8" ht="90.75" customHeight="1">
      <c r="A4" s="26" t="s">
        <v>320</v>
      </c>
      <c r="B4" s="27" t="s">
        <v>321</v>
      </c>
      <c r="C4" s="27" t="s">
        <v>322</v>
      </c>
      <c r="D4" s="27" t="s">
        <v>684</v>
      </c>
      <c r="E4" s="27" t="s">
        <v>567</v>
      </c>
      <c r="F4" s="28" t="s">
        <v>568</v>
      </c>
      <c r="G4" s="28" t="s">
        <v>741</v>
      </c>
      <c r="H4" s="27" t="s">
        <v>742</v>
      </c>
    </row>
    <row r="5" spans="1:8" ht="76.5">
      <c r="A5" s="82"/>
      <c r="B5" s="82"/>
      <c r="C5" s="146" t="s">
        <v>395</v>
      </c>
      <c r="D5" s="146" t="s">
        <v>564</v>
      </c>
      <c r="E5" s="81"/>
      <c r="F5" s="80"/>
      <c r="G5" s="80"/>
      <c r="H5" s="79"/>
    </row>
    <row r="6" spans="1:8">
      <c r="A6" s="82"/>
      <c r="B6" s="82"/>
      <c r="C6" s="147"/>
      <c r="D6" s="147"/>
      <c r="E6" s="81"/>
      <c r="F6" s="80"/>
      <c r="G6" s="80"/>
      <c r="H6" s="79"/>
    </row>
    <row r="7" spans="1:8">
      <c r="A7" s="82"/>
      <c r="B7" s="82"/>
      <c r="C7" s="81"/>
      <c r="D7" s="81"/>
      <c r="E7" s="81"/>
      <c r="F7" s="80"/>
      <c r="G7" s="80"/>
      <c r="H7" s="79"/>
    </row>
    <row r="8" spans="1:8" ht="30">
      <c r="A8" s="148" t="s">
        <v>311</v>
      </c>
      <c r="B8" s="149"/>
      <c r="C8" s="150" t="s">
        <v>569</v>
      </c>
      <c r="D8" s="150" t="s">
        <v>563</v>
      </c>
      <c r="E8" s="66"/>
      <c r="F8" s="66"/>
      <c r="G8" s="66"/>
      <c r="H8" s="66"/>
    </row>
    <row r="9" spans="1:8">
      <c r="A9" s="151"/>
      <c r="B9" s="151"/>
      <c r="C9" s="152"/>
      <c r="D9" s="152"/>
      <c r="E9" s="153"/>
      <c r="F9" s="132"/>
      <c r="G9" s="132"/>
      <c r="H9" s="132"/>
    </row>
    <row r="10" spans="1:8" s="68" customFormat="1" ht="12.75">
      <c r="A10" s="154" t="s">
        <v>562</v>
      </c>
      <c r="B10" s="155" t="s">
        <v>561</v>
      </c>
      <c r="C10" s="156" t="s">
        <v>560</v>
      </c>
      <c r="D10" s="146" t="s">
        <v>559</v>
      </c>
      <c r="E10" s="13"/>
      <c r="F10" s="3"/>
      <c r="G10" s="15"/>
      <c r="H10" s="3"/>
    </row>
    <row r="11" spans="1:8" s="68" customFormat="1" ht="38.25">
      <c r="A11" s="157"/>
      <c r="B11" s="157"/>
      <c r="C11" s="158" t="s">
        <v>558</v>
      </c>
      <c r="D11" s="158" t="s">
        <v>557</v>
      </c>
      <c r="E11" s="67"/>
      <c r="F11" s="67"/>
      <c r="G11" s="70"/>
      <c r="H11" s="159"/>
    </row>
    <row r="12" spans="1:8" s="68" customFormat="1" ht="63.75">
      <c r="A12" s="157"/>
      <c r="B12" s="157"/>
      <c r="C12" s="160" t="s">
        <v>556</v>
      </c>
      <c r="D12" s="160" t="s">
        <v>570</v>
      </c>
      <c r="E12" s="67"/>
      <c r="F12" s="67"/>
      <c r="G12" s="70"/>
      <c r="H12" s="159"/>
    </row>
    <row r="13" spans="1:8" s="77" customFormat="1" ht="12.75">
      <c r="A13" s="154"/>
      <c r="B13" s="154"/>
      <c r="C13" s="156"/>
      <c r="D13" s="156"/>
      <c r="E13" s="67" t="s">
        <v>555</v>
      </c>
      <c r="F13" s="67">
        <v>1</v>
      </c>
      <c r="G13" s="161"/>
      <c r="H13" s="70">
        <f>F13*G13</f>
        <v>0</v>
      </c>
    </row>
    <row r="14" spans="1:8">
      <c r="A14" s="154"/>
      <c r="B14" s="154"/>
      <c r="C14" s="156" t="s">
        <v>554</v>
      </c>
      <c r="D14" s="156" t="s">
        <v>553</v>
      </c>
      <c r="E14" s="13"/>
      <c r="F14" s="3"/>
      <c r="G14" s="15"/>
      <c r="H14" s="3"/>
    </row>
    <row r="15" spans="1:8" ht="89.25">
      <c r="A15" s="157" t="s">
        <v>552</v>
      </c>
      <c r="B15" s="162" t="s">
        <v>571</v>
      </c>
      <c r="C15" s="156" t="s">
        <v>551</v>
      </c>
      <c r="D15" s="156" t="s">
        <v>550</v>
      </c>
      <c r="E15" s="163"/>
      <c r="F15" s="137"/>
      <c r="G15" s="139"/>
      <c r="H15" s="137"/>
    </row>
    <row r="16" spans="1:8">
      <c r="A16" s="157"/>
      <c r="B16" s="154"/>
      <c r="C16" s="156" t="s">
        <v>549</v>
      </c>
      <c r="D16" s="156" t="s">
        <v>549</v>
      </c>
      <c r="E16" s="71" t="s">
        <v>497</v>
      </c>
      <c r="F16" s="71">
        <v>40</v>
      </c>
      <c r="G16" s="164"/>
      <c r="H16" s="70">
        <f>F16*G16</f>
        <v>0</v>
      </c>
    </row>
    <row r="17" spans="1:8" ht="25.5">
      <c r="A17" s="157" t="s">
        <v>547</v>
      </c>
      <c r="B17" s="162" t="s">
        <v>571</v>
      </c>
      <c r="C17" s="156" t="s">
        <v>500</v>
      </c>
      <c r="D17" s="156" t="s">
        <v>499</v>
      </c>
      <c r="E17" s="163"/>
      <c r="F17" s="137"/>
      <c r="G17" s="139"/>
      <c r="H17" s="137"/>
    </row>
    <row r="18" spans="1:8">
      <c r="A18" s="157"/>
      <c r="B18" s="154"/>
      <c r="C18" s="156" t="s">
        <v>572</v>
      </c>
      <c r="D18" s="156" t="s">
        <v>572</v>
      </c>
      <c r="E18" s="71" t="s">
        <v>497</v>
      </c>
      <c r="F18" s="71">
        <v>40</v>
      </c>
      <c r="G18" s="164"/>
      <c r="H18" s="70">
        <f>F18*G18</f>
        <v>0</v>
      </c>
    </row>
    <row r="19" spans="1:8" s="68" customFormat="1" ht="25.5">
      <c r="A19" s="154"/>
      <c r="B19" s="154"/>
      <c r="C19" s="156" t="s">
        <v>548</v>
      </c>
      <c r="D19" s="165" t="s">
        <v>573</v>
      </c>
      <c r="E19" s="163"/>
      <c r="F19" s="137"/>
      <c r="G19" s="139"/>
      <c r="H19" s="137"/>
    </row>
    <row r="20" spans="1:8" ht="114.75">
      <c r="A20" s="157" t="s">
        <v>544</v>
      </c>
      <c r="B20" s="162" t="s">
        <v>526</v>
      </c>
      <c r="C20" s="160" t="s">
        <v>546</v>
      </c>
      <c r="D20" s="158" t="s">
        <v>574</v>
      </c>
      <c r="E20" s="71"/>
      <c r="F20" s="71"/>
      <c r="G20" s="70"/>
      <c r="H20" s="166"/>
    </row>
    <row r="21" spans="1:8">
      <c r="A21" s="154"/>
      <c r="B21" s="154"/>
      <c r="C21" s="156"/>
      <c r="D21" s="156"/>
      <c r="E21" s="71" t="s">
        <v>545</v>
      </c>
      <c r="F21" s="71">
        <v>0.6</v>
      </c>
      <c r="G21" s="164"/>
      <c r="H21" s="70">
        <f>F21*G21</f>
        <v>0</v>
      </c>
    </row>
    <row r="22" spans="1:8" ht="89.25">
      <c r="A22" s="154" t="s">
        <v>542</v>
      </c>
      <c r="B22" s="162" t="s">
        <v>526</v>
      </c>
      <c r="C22" s="156" t="s">
        <v>543</v>
      </c>
      <c r="D22" s="165" t="s">
        <v>575</v>
      </c>
      <c r="E22" s="163"/>
      <c r="F22" s="137"/>
      <c r="G22" s="139"/>
      <c r="H22" s="137"/>
    </row>
    <row r="23" spans="1:8" s="68" customFormat="1" ht="12.75">
      <c r="A23" s="154"/>
      <c r="B23" s="154"/>
      <c r="C23" s="156"/>
      <c r="D23" s="165"/>
      <c r="E23" s="71" t="s">
        <v>325</v>
      </c>
      <c r="F23" s="71">
        <v>1</v>
      </c>
      <c r="G23" s="164"/>
      <c r="H23" s="70">
        <f>F23*G23</f>
        <v>0</v>
      </c>
    </row>
    <row r="24" spans="1:8" ht="38.25">
      <c r="A24" s="157" t="s">
        <v>540</v>
      </c>
      <c r="B24" s="162" t="s">
        <v>526</v>
      </c>
      <c r="C24" s="160" t="s">
        <v>541</v>
      </c>
      <c r="D24" s="167" t="s">
        <v>576</v>
      </c>
      <c r="E24" s="71"/>
      <c r="F24" s="71"/>
      <c r="G24" s="70"/>
      <c r="H24" s="166"/>
    </row>
    <row r="25" spans="1:8">
      <c r="A25" s="154"/>
      <c r="B25" s="154"/>
      <c r="C25" s="156"/>
      <c r="D25" s="165"/>
      <c r="E25" s="71" t="s">
        <v>497</v>
      </c>
      <c r="F25" s="71">
        <v>12</v>
      </c>
      <c r="G25" s="137"/>
      <c r="H25" s="70">
        <f>F25*G25</f>
        <v>0</v>
      </c>
    </row>
    <row r="26" spans="1:8" ht="51">
      <c r="A26" s="154" t="s">
        <v>538</v>
      </c>
      <c r="B26" s="162" t="s">
        <v>526</v>
      </c>
      <c r="C26" s="156" t="s">
        <v>539</v>
      </c>
      <c r="D26" s="165" t="s">
        <v>577</v>
      </c>
      <c r="E26" s="163"/>
      <c r="F26" s="137"/>
      <c r="G26" s="139"/>
      <c r="H26" s="137"/>
    </row>
    <row r="27" spans="1:8" s="75" customFormat="1">
      <c r="A27" s="154"/>
      <c r="B27" s="154"/>
      <c r="C27" s="156"/>
      <c r="D27" s="165"/>
      <c r="E27" s="71" t="s">
        <v>325</v>
      </c>
      <c r="F27" s="71">
        <v>2</v>
      </c>
      <c r="G27" s="70"/>
      <c r="H27" s="70">
        <f>F27*G27</f>
        <v>0</v>
      </c>
    </row>
    <row r="28" spans="1:8" s="75" customFormat="1" ht="38.25">
      <c r="A28" s="154" t="s">
        <v>536</v>
      </c>
      <c r="B28" s="155" t="s">
        <v>535</v>
      </c>
      <c r="C28" s="156" t="s">
        <v>537</v>
      </c>
      <c r="D28" s="165" t="s">
        <v>578</v>
      </c>
      <c r="E28" s="163"/>
      <c r="F28" s="137"/>
      <c r="G28" s="139"/>
      <c r="H28" s="137"/>
    </row>
    <row r="29" spans="1:8" s="68" customFormat="1" ht="12.75">
      <c r="A29" s="168"/>
      <c r="B29" s="168"/>
      <c r="C29" s="169"/>
      <c r="D29" s="170"/>
      <c r="E29" s="71" t="s">
        <v>325</v>
      </c>
      <c r="F29" s="71">
        <v>4</v>
      </c>
      <c r="G29" s="76"/>
      <c r="H29" s="76">
        <f>F29*G29</f>
        <v>0</v>
      </c>
    </row>
    <row r="30" spans="1:8" ht="38.25">
      <c r="A30" s="157" t="s">
        <v>533</v>
      </c>
      <c r="B30" s="155" t="s">
        <v>535</v>
      </c>
      <c r="C30" s="160" t="s">
        <v>534</v>
      </c>
      <c r="D30" s="171" t="s">
        <v>579</v>
      </c>
      <c r="E30" s="71"/>
      <c r="F30" s="71"/>
      <c r="G30" s="70"/>
      <c r="H30" s="166"/>
    </row>
    <row r="31" spans="1:8" s="75" customFormat="1">
      <c r="A31" s="154"/>
      <c r="B31" s="154"/>
      <c r="C31" s="156"/>
      <c r="D31" s="165"/>
      <c r="E31" s="71" t="s">
        <v>497</v>
      </c>
      <c r="F31" s="71">
        <v>25</v>
      </c>
      <c r="G31" s="70"/>
      <c r="H31" s="70">
        <f>F31*G31</f>
        <v>0</v>
      </c>
    </row>
    <row r="32" spans="1:8" s="75" customFormat="1" ht="51">
      <c r="A32" s="154" t="s">
        <v>530</v>
      </c>
      <c r="B32" s="155" t="s">
        <v>532</v>
      </c>
      <c r="C32" s="156" t="s">
        <v>531</v>
      </c>
      <c r="D32" s="165" t="s">
        <v>580</v>
      </c>
      <c r="E32" s="163"/>
      <c r="F32" s="137"/>
      <c r="G32" s="139"/>
      <c r="H32" s="137"/>
    </row>
    <row r="33" spans="1:8" s="68" customFormat="1" ht="12.75">
      <c r="A33" s="154"/>
      <c r="B33" s="154"/>
      <c r="C33" s="156"/>
      <c r="D33" s="165"/>
      <c r="E33" s="163" t="s">
        <v>325</v>
      </c>
      <c r="F33" s="163">
        <v>1</v>
      </c>
      <c r="G33" s="70"/>
      <c r="H33" s="70">
        <f>F33*G33</f>
        <v>0</v>
      </c>
    </row>
    <row r="34" spans="1:8" ht="76.5">
      <c r="A34" s="157" t="s">
        <v>527</v>
      </c>
      <c r="B34" s="162" t="s">
        <v>529</v>
      </c>
      <c r="C34" s="160" t="s">
        <v>528</v>
      </c>
      <c r="D34" s="171" t="s">
        <v>581</v>
      </c>
      <c r="E34" s="71"/>
      <c r="F34" s="71"/>
      <c r="G34" s="70"/>
      <c r="H34" s="166"/>
    </row>
    <row r="35" spans="1:8">
      <c r="A35" s="154"/>
      <c r="B35" s="154"/>
      <c r="C35" s="156"/>
      <c r="D35" s="165"/>
      <c r="E35" s="71" t="s">
        <v>325</v>
      </c>
      <c r="F35" s="71">
        <v>4</v>
      </c>
      <c r="G35" s="70"/>
      <c r="H35" s="70">
        <f>F35*G35</f>
        <v>0</v>
      </c>
    </row>
    <row r="36" spans="1:8" ht="38.25">
      <c r="A36" s="154" t="s">
        <v>524</v>
      </c>
      <c r="B36" s="155" t="s">
        <v>526</v>
      </c>
      <c r="C36" s="156" t="s">
        <v>525</v>
      </c>
      <c r="D36" s="165" t="s">
        <v>582</v>
      </c>
      <c r="E36" s="163"/>
      <c r="F36" s="137"/>
      <c r="G36" s="139"/>
      <c r="H36" s="137"/>
    </row>
    <row r="37" spans="1:8">
      <c r="A37" s="154"/>
      <c r="B37" s="154"/>
      <c r="C37" s="156"/>
      <c r="D37" s="156"/>
      <c r="E37" s="71" t="s">
        <v>325</v>
      </c>
      <c r="F37" s="71">
        <v>10</v>
      </c>
      <c r="G37" s="70"/>
      <c r="H37" s="70">
        <f>F37*G37</f>
        <v>0</v>
      </c>
    </row>
    <row r="38" spans="1:8" s="68" customFormat="1" ht="12.75">
      <c r="A38" s="154"/>
      <c r="B38" s="154"/>
      <c r="C38" s="156" t="s">
        <v>695</v>
      </c>
      <c r="D38" s="156" t="s">
        <v>694</v>
      </c>
      <c r="E38" s="13"/>
      <c r="F38" s="3"/>
      <c r="G38" s="15"/>
      <c r="H38" s="3"/>
    </row>
    <row r="39" spans="1:8" ht="38.25">
      <c r="A39" s="157" t="s">
        <v>583</v>
      </c>
      <c r="B39" s="162" t="s">
        <v>693</v>
      </c>
      <c r="C39" s="160" t="s">
        <v>692</v>
      </c>
      <c r="D39" s="158" t="s">
        <v>691</v>
      </c>
      <c r="E39" s="67"/>
      <c r="F39" s="67"/>
      <c r="G39" s="70"/>
      <c r="H39" s="159"/>
    </row>
    <row r="40" spans="1:8">
      <c r="A40" s="154"/>
      <c r="B40" s="154"/>
      <c r="C40" s="156"/>
      <c r="D40" s="156"/>
      <c r="E40" s="67" t="s">
        <v>690</v>
      </c>
      <c r="F40" s="67">
        <v>1</v>
      </c>
      <c r="G40" s="70"/>
      <c r="H40" s="70">
        <f>F40*G40</f>
        <v>0</v>
      </c>
    </row>
    <row r="41" spans="1:8">
      <c r="A41" s="154"/>
      <c r="B41" s="154"/>
      <c r="C41" s="156"/>
      <c r="D41" s="156"/>
      <c r="E41" s="67"/>
      <c r="F41" s="67"/>
      <c r="G41" s="70"/>
      <c r="H41" s="172"/>
    </row>
    <row r="42" spans="1:8" ht="30">
      <c r="A42" s="148" t="s">
        <v>311</v>
      </c>
      <c r="B42" s="149"/>
      <c r="C42" s="150" t="s">
        <v>523</v>
      </c>
      <c r="D42" s="150" t="s">
        <v>563</v>
      </c>
      <c r="E42" s="66"/>
      <c r="F42" s="66"/>
      <c r="G42" s="66"/>
      <c r="H42" s="74">
        <f>SUM(H11:H41)</f>
        <v>0</v>
      </c>
    </row>
    <row r="43" spans="1:8">
      <c r="A43" s="173"/>
      <c r="B43" s="173"/>
      <c r="C43" s="174"/>
      <c r="D43" s="174"/>
      <c r="E43" s="81"/>
      <c r="F43" s="80"/>
      <c r="G43" s="80"/>
      <c r="H43" s="79"/>
    </row>
    <row r="44" spans="1:8" ht="30">
      <c r="A44" s="148" t="s">
        <v>312</v>
      </c>
      <c r="B44" s="149"/>
      <c r="C44" s="66" t="s">
        <v>685</v>
      </c>
      <c r="D44" s="66" t="s">
        <v>522</v>
      </c>
      <c r="E44" s="66"/>
      <c r="F44" s="66"/>
      <c r="G44" s="66"/>
      <c r="H44" s="66"/>
    </row>
    <row r="45" spans="1:8">
      <c r="A45" s="151"/>
      <c r="B45" s="151"/>
      <c r="C45" s="152"/>
      <c r="D45" s="152"/>
      <c r="E45" s="153"/>
      <c r="F45" s="132"/>
      <c r="G45" s="132"/>
      <c r="H45" s="132"/>
    </row>
    <row r="46" spans="1:8" s="68" customFormat="1" ht="12.75">
      <c r="A46" s="154" t="s">
        <v>521</v>
      </c>
      <c r="B46" s="155" t="s">
        <v>561</v>
      </c>
      <c r="C46" s="156" t="s">
        <v>560</v>
      </c>
      <c r="D46" s="146" t="s">
        <v>559</v>
      </c>
      <c r="E46" s="13"/>
      <c r="F46" s="3"/>
      <c r="G46" s="15"/>
      <c r="H46" s="3"/>
    </row>
    <row r="47" spans="1:8" ht="25.5">
      <c r="A47" s="157"/>
      <c r="B47" s="157"/>
      <c r="C47" s="158" t="s">
        <v>584</v>
      </c>
      <c r="D47" s="158" t="s">
        <v>585</v>
      </c>
      <c r="E47" s="67"/>
      <c r="F47" s="67"/>
      <c r="G47" s="70"/>
      <c r="H47" s="159"/>
    </row>
    <row r="48" spans="1:8" s="68" customFormat="1" ht="63.75">
      <c r="A48" s="157"/>
      <c r="B48" s="157"/>
      <c r="C48" s="160" t="s">
        <v>586</v>
      </c>
      <c r="D48" s="160" t="s">
        <v>587</v>
      </c>
      <c r="E48" s="67"/>
      <c r="F48" s="67"/>
      <c r="G48" s="70"/>
      <c r="H48" s="159"/>
    </row>
    <row r="49" spans="1:13">
      <c r="A49" s="175"/>
      <c r="B49" s="175"/>
      <c r="C49" s="176"/>
      <c r="D49" s="177"/>
      <c r="E49" s="178"/>
      <c r="F49" s="178"/>
      <c r="G49" s="172"/>
      <c r="H49" s="179"/>
    </row>
    <row r="50" spans="1:13">
      <c r="A50" s="154"/>
      <c r="B50" s="154"/>
      <c r="C50" s="156"/>
      <c r="D50" s="156"/>
      <c r="E50" s="67" t="s">
        <v>555</v>
      </c>
      <c r="F50" s="67">
        <v>1</v>
      </c>
      <c r="G50" s="161"/>
      <c r="H50" s="70">
        <f>F50*G50</f>
        <v>0</v>
      </c>
    </row>
    <row r="51" spans="1:13" ht="25.5">
      <c r="A51" s="154"/>
      <c r="B51" s="154"/>
      <c r="C51" s="156" t="s">
        <v>519</v>
      </c>
      <c r="D51" s="156" t="s">
        <v>588</v>
      </c>
      <c r="E51" s="13"/>
      <c r="F51" s="3"/>
      <c r="G51" s="15"/>
      <c r="H51" s="3"/>
    </row>
    <row r="52" spans="1:13" ht="153">
      <c r="A52" s="154" t="s">
        <v>520</v>
      </c>
      <c r="B52" s="162" t="s">
        <v>571</v>
      </c>
      <c r="C52" s="156" t="s">
        <v>517</v>
      </c>
      <c r="D52" s="156" t="s">
        <v>516</v>
      </c>
      <c r="E52" s="163"/>
      <c r="F52" s="137"/>
      <c r="G52" s="139"/>
      <c r="H52" s="137"/>
    </row>
    <row r="53" spans="1:13">
      <c r="A53" s="154"/>
      <c r="B53" s="154"/>
      <c r="C53" s="156" t="s">
        <v>515</v>
      </c>
      <c r="D53" s="156" t="s">
        <v>515</v>
      </c>
      <c r="E53" s="71" t="s">
        <v>497</v>
      </c>
      <c r="F53" s="71">
        <v>20</v>
      </c>
      <c r="G53" s="139"/>
      <c r="H53" s="137">
        <f>F53*G53</f>
        <v>0</v>
      </c>
    </row>
    <row r="54" spans="1:13">
      <c r="A54" s="154"/>
      <c r="B54" s="154"/>
      <c r="C54" s="156" t="s">
        <v>514</v>
      </c>
      <c r="D54" s="156" t="s">
        <v>514</v>
      </c>
      <c r="E54" s="71" t="s">
        <v>497</v>
      </c>
      <c r="F54" s="71">
        <v>20</v>
      </c>
      <c r="G54" s="139"/>
      <c r="H54" s="137">
        <f>F54*G54</f>
        <v>0</v>
      </c>
    </row>
    <row r="55" spans="1:13" ht="114.75">
      <c r="A55" s="154" t="s">
        <v>518</v>
      </c>
      <c r="B55" s="162" t="s">
        <v>512</v>
      </c>
      <c r="C55" s="160" t="s">
        <v>589</v>
      </c>
      <c r="D55" s="180" t="s">
        <v>590</v>
      </c>
      <c r="E55" s="71"/>
      <c r="F55" s="71"/>
      <c r="G55" s="70"/>
      <c r="H55" s="166"/>
    </row>
    <row r="56" spans="1:13">
      <c r="A56" s="154"/>
      <c r="B56" s="154"/>
      <c r="C56" s="156"/>
      <c r="D56" s="156"/>
      <c r="E56" s="71" t="s">
        <v>325</v>
      </c>
      <c r="F56" s="71">
        <v>1</v>
      </c>
      <c r="G56" s="139"/>
      <c r="H56" s="137">
        <f>F56*G56</f>
        <v>0</v>
      </c>
    </row>
    <row r="57" spans="1:13" s="68" customFormat="1" ht="51">
      <c r="A57" s="154" t="s">
        <v>513</v>
      </c>
      <c r="B57" s="162" t="s">
        <v>507</v>
      </c>
      <c r="C57" s="160" t="s">
        <v>510</v>
      </c>
      <c r="D57" s="158" t="s">
        <v>591</v>
      </c>
      <c r="E57" s="71"/>
      <c r="F57" s="71"/>
      <c r="G57" s="70"/>
      <c r="H57" s="166"/>
    </row>
    <row r="58" spans="1:13">
      <c r="A58" s="154"/>
      <c r="B58" s="154"/>
      <c r="C58" s="156"/>
      <c r="D58" s="156"/>
      <c r="E58" s="71" t="s">
        <v>325</v>
      </c>
      <c r="F58" s="71">
        <v>1</v>
      </c>
      <c r="G58" s="139"/>
      <c r="H58" s="137">
        <f>F58*G58</f>
        <v>0</v>
      </c>
      <c r="M58" s="72"/>
    </row>
    <row r="59" spans="1:13" s="68" customFormat="1" ht="51">
      <c r="A59" s="154" t="s">
        <v>511</v>
      </c>
      <c r="B59" s="162" t="s">
        <v>507</v>
      </c>
      <c r="C59" s="160" t="s">
        <v>506</v>
      </c>
      <c r="D59" s="158" t="s">
        <v>592</v>
      </c>
      <c r="E59" s="71"/>
      <c r="F59" s="71"/>
      <c r="G59" s="70"/>
      <c r="H59" s="166"/>
    </row>
    <row r="60" spans="1:13">
      <c r="A60" s="154"/>
      <c r="B60" s="154"/>
      <c r="C60" s="156"/>
      <c r="D60" s="156"/>
      <c r="E60" s="71" t="s">
        <v>325</v>
      </c>
      <c r="F60" s="71">
        <v>1</v>
      </c>
      <c r="G60" s="139"/>
      <c r="H60" s="137">
        <f>F60*G60</f>
        <v>0</v>
      </c>
    </row>
    <row r="61" spans="1:13" s="68" customFormat="1" ht="63.75">
      <c r="A61" s="154" t="s">
        <v>509</v>
      </c>
      <c r="B61" s="162" t="s">
        <v>698</v>
      </c>
      <c r="C61" s="160" t="s">
        <v>504</v>
      </c>
      <c r="D61" s="158" t="s">
        <v>593</v>
      </c>
      <c r="E61" s="71"/>
      <c r="F61" s="71"/>
      <c r="G61" s="70"/>
      <c r="H61" s="166"/>
    </row>
    <row r="62" spans="1:13">
      <c r="A62" s="154"/>
      <c r="B62" s="154"/>
      <c r="C62" s="156"/>
      <c r="D62" s="156"/>
      <c r="E62" s="67" t="s">
        <v>497</v>
      </c>
      <c r="F62" s="71">
        <v>10</v>
      </c>
      <c r="G62" s="15"/>
      <c r="H62" s="3">
        <f>F62*G62</f>
        <v>0</v>
      </c>
    </row>
    <row r="63" spans="1:13" s="68" customFormat="1" ht="51">
      <c r="A63" s="154" t="s">
        <v>508</v>
      </c>
      <c r="B63" s="162" t="s">
        <v>698</v>
      </c>
      <c r="C63" s="160" t="s">
        <v>502</v>
      </c>
      <c r="D63" s="158" t="s">
        <v>594</v>
      </c>
      <c r="E63" s="67"/>
      <c r="F63" s="71"/>
      <c r="G63" s="70"/>
      <c r="H63" s="159"/>
    </row>
    <row r="64" spans="1:13">
      <c r="A64" s="154"/>
      <c r="B64" s="154"/>
      <c r="C64" s="156"/>
      <c r="D64" s="156"/>
      <c r="E64" s="67" t="s">
        <v>497</v>
      </c>
      <c r="F64" s="71">
        <v>10</v>
      </c>
      <c r="G64" s="15"/>
      <c r="H64" s="3">
        <f>F64*G64</f>
        <v>0</v>
      </c>
    </row>
    <row r="65" spans="1:8" s="68" customFormat="1" ht="25.5">
      <c r="A65" s="154" t="s">
        <v>505</v>
      </c>
      <c r="B65" s="162" t="s">
        <v>698</v>
      </c>
      <c r="C65" s="156" t="s">
        <v>500</v>
      </c>
      <c r="D65" s="156" t="s">
        <v>499</v>
      </c>
      <c r="E65" s="13"/>
      <c r="F65" s="137">
        <v>0</v>
      </c>
      <c r="G65" s="15"/>
      <c r="H65" s="3"/>
    </row>
    <row r="66" spans="1:8">
      <c r="A66" s="157"/>
      <c r="B66" s="154"/>
      <c r="C66" s="156" t="s">
        <v>498</v>
      </c>
      <c r="D66" s="156" t="s">
        <v>498</v>
      </c>
      <c r="E66" s="67" t="s">
        <v>497</v>
      </c>
      <c r="F66" s="71">
        <v>10</v>
      </c>
      <c r="G66" s="161"/>
      <c r="H66" s="70">
        <f>F66*G66</f>
        <v>0</v>
      </c>
    </row>
    <row r="67" spans="1:8" s="68" customFormat="1" ht="76.5">
      <c r="A67" s="154" t="s">
        <v>503</v>
      </c>
      <c r="B67" s="162" t="s">
        <v>698</v>
      </c>
      <c r="C67" s="160" t="s">
        <v>495</v>
      </c>
      <c r="D67" s="146" t="s">
        <v>494</v>
      </c>
      <c r="E67" s="67"/>
      <c r="F67" s="67"/>
      <c r="G67" s="70"/>
      <c r="H67" s="159"/>
    </row>
    <row r="68" spans="1:8">
      <c r="A68" s="154"/>
      <c r="B68" s="154"/>
      <c r="C68" s="156"/>
      <c r="D68" s="156"/>
      <c r="E68" s="67" t="s">
        <v>493</v>
      </c>
      <c r="F68" s="67">
        <v>1</v>
      </c>
      <c r="G68" s="15"/>
      <c r="H68" s="3">
        <f>F68*G68</f>
        <v>0</v>
      </c>
    </row>
    <row r="69" spans="1:8" ht="76.5">
      <c r="A69" s="154" t="s">
        <v>501</v>
      </c>
      <c r="B69" s="162" t="s">
        <v>698</v>
      </c>
      <c r="C69" s="160" t="s">
        <v>491</v>
      </c>
      <c r="D69" s="146" t="s">
        <v>702</v>
      </c>
      <c r="E69" s="67"/>
      <c r="F69" s="67"/>
      <c r="G69" s="70"/>
      <c r="H69" s="159"/>
    </row>
    <row r="70" spans="1:8">
      <c r="A70" s="154"/>
      <c r="B70" s="154"/>
      <c r="C70" s="156"/>
      <c r="D70" s="156"/>
      <c r="E70" s="67" t="s">
        <v>325</v>
      </c>
      <c r="F70" s="67">
        <v>1</v>
      </c>
      <c r="G70" s="15"/>
      <c r="H70" s="3">
        <f>F70*G70</f>
        <v>0</v>
      </c>
    </row>
    <row r="71" spans="1:8" s="68" customFormat="1" ht="76.5">
      <c r="A71" s="154" t="s">
        <v>496</v>
      </c>
      <c r="B71" s="162" t="s">
        <v>698</v>
      </c>
      <c r="C71" s="160" t="s">
        <v>700</v>
      </c>
      <c r="D71" s="146" t="s">
        <v>699</v>
      </c>
      <c r="E71" s="67"/>
      <c r="F71" s="67"/>
      <c r="G71" s="70"/>
      <c r="H71" s="159"/>
    </row>
    <row r="72" spans="1:8">
      <c r="A72" s="154"/>
      <c r="B72" s="154"/>
      <c r="C72" s="156"/>
      <c r="D72" s="156"/>
      <c r="E72" s="67" t="s">
        <v>325</v>
      </c>
      <c r="F72" s="67">
        <v>1</v>
      </c>
      <c r="G72" s="15"/>
      <c r="H72" s="3">
        <f>F72*G72</f>
        <v>0</v>
      </c>
    </row>
    <row r="73" spans="1:8" s="68" customFormat="1" ht="38.25">
      <c r="A73" s="157" t="s">
        <v>492</v>
      </c>
      <c r="B73" s="162" t="s">
        <v>698</v>
      </c>
      <c r="C73" s="160" t="s">
        <v>697</v>
      </c>
      <c r="D73" s="158" t="s">
        <v>696</v>
      </c>
      <c r="E73" s="67"/>
      <c r="F73" s="67"/>
      <c r="G73" s="70"/>
      <c r="H73" s="159"/>
    </row>
    <row r="74" spans="1:8">
      <c r="A74" s="154"/>
      <c r="B74" s="154"/>
      <c r="C74" s="156"/>
      <c r="D74" s="156"/>
      <c r="E74" s="67" t="s">
        <v>690</v>
      </c>
      <c r="F74" s="67">
        <v>1</v>
      </c>
      <c r="G74" s="15"/>
      <c r="H74" s="3">
        <f>F74*G74</f>
        <v>0</v>
      </c>
    </row>
    <row r="75" spans="1:8" s="68" customFormat="1" ht="12.75">
      <c r="A75" s="154"/>
      <c r="B75" s="154"/>
      <c r="C75" s="156" t="s">
        <v>695</v>
      </c>
      <c r="D75" s="156" t="s">
        <v>694</v>
      </c>
      <c r="E75" s="13"/>
      <c r="F75" s="3"/>
      <c r="G75" s="15"/>
      <c r="H75" s="3"/>
    </row>
    <row r="76" spans="1:8" ht="38.25">
      <c r="A76" s="157" t="s">
        <v>701</v>
      </c>
      <c r="B76" s="162" t="s">
        <v>693</v>
      </c>
      <c r="C76" s="160" t="s">
        <v>692</v>
      </c>
      <c r="D76" s="158" t="s">
        <v>691</v>
      </c>
      <c r="E76" s="67"/>
      <c r="F76" s="67"/>
      <c r="G76" s="70"/>
      <c r="H76" s="159"/>
    </row>
    <row r="77" spans="1:8" s="68" customFormat="1" ht="12.75">
      <c r="A77" s="154"/>
      <c r="B77" s="154"/>
      <c r="C77" s="156"/>
      <c r="D77" s="156"/>
      <c r="E77" s="67" t="s">
        <v>690</v>
      </c>
      <c r="F77" s="67">
        <v>1</v>
      </c>
      <c r="G77" s="15"/>
      <c r="H77" s="3">
        <f>F77*G77</f>
        <v>0</v>
      </c>
    </row>
    <row r="78" spans="1:8">
      <c r="A78" s="173"/>
      <c r="B78" s="173"/>
      <c r="C78" s="174"/>
      <c r="D78" s="174"/>
      <c r="E78" s="81"/>
      <c r="F78" s="80"/>
      <c r="G78" s="80"/>
      <c r="H78" s="79"/>
    </row>
    <row r="79" spans="1:8" ht="45">
      <c r="A79" s="148" t="s">
        <v>312</v>
      </c>
      <c r="B79" s="149"/>
      <c r="C79" s="66" t="s">
        <v>689</v>
      </c>
      <c r="D79" s="66" t="s">
        <v>688</v>
      </c>
      <c r="E79" s="66"/>
      <c r="F79" s="66"/>
      <c r="G79" s="66"/>
      <c r="H79" s="74">
        <f>SUM(H44:H78)</f>
        <v>0</v>
      </c>
    </row>
    <row r="80" spans="1:8" s="68" customFormat="1">
      <c r="A80" s="82"/>
      <c r="B80" s="82"/>
      <c r="C80" s="81"/>
      <c r="D80" s="81"/>
      <c r="E80" s="81"/>
      <c r="F80" s="80"/>
      <c r="G80" s="80"/>
      <c r="H80" s="79"/>
    </row>
    <row r="81" spans="1:8">
      <c r="A81" s="181"/>
      <c r="B81" s="463" t="s">
        <v>595</v>
      </c>
      <c r="C81" s="463"/>
      <c r="D81" s="463"/>
      <c r="E81" s="463"/>
      <c r="F81" s="463"/>
      <c r="G81" s="463"/>
      <c r="H81" s="463"/>
    </row>
    <row r="82" spans="1:8">
      <c r="A82" s="182"/>
      <c r="B82" s="182"/>
      <c r="C82" s="153"/>
      <c r="D82" s="153"/>
      <c r="E82" s="153"/>
      <c r="F82" s="132"/>
      <c r="G82" s="132"/>
      <c r="H82" s="132"/>
    </row>
    <row r="83" spans="1:8">
      <c r="A83" s="183"/>
      <c r="B83" s="184" t="s">
        <v>687</v>
      </c>
      <c r="C83" s="458" t="s">
        <v>596</v>
      </c>
      <c r="D83" s="459"/>
      <c r="E83" s="459"/>
      <c r="F83" s="459"/>
      <c r="G83" s="460">
        <f>H42</f>
        <v>0</v>
      </c>
      <c r="H83" s="460"/>
    </row>
    <row r="84" spans="1:8">
      <c r="A84" s="183"/>
      <c r="B84" s="184" t="s">
        <v>686</v>
      </c>
      <c r="C84" s="458" t="s">
        <v>597</v>
      </c>
      <c r="D84" s="459"/>
      <c r="E84" s="459"/>
      <c r="F84" s="459"/>
      <c r="G84" s="460">
        <f>H79</f>
        <v>0</v>
      </c>
      <c r="H84" s="460"/>
    </row>
    <row r="85" spans="1:8">
      <c r="A85" s="185"/>
      <c r="B85" s="461" t="s">
        <v>598</v>
      </c>
      <c r="C85" s="461"/>
      <c r="D85" s="461"/>
      <c r="E85" s="461"/>
      <c r="F85" s="461"/>
      <c r="G85" s="405"/>
      <c r="H85" s="404">
        <f>SUM(G83:H84)</f>
        <v>0</v>
      </c>
    </row>
    <row r="86" spans="1:8">
      <c r="A86" s="12"/>
      <c r="B86" s="12"/>
      <c r="C86" s="416"/>
      <c r="D86" s="416"/>
      <c r="E86" s="416"/>
      <c r="F86" s="416"/>
      <c r="G86" s="457"/>
      <c r="H86" s="457"/>
    </row>
  </sheetData>
  <mergeCells count="10">
    <mergeCell ref="A2:H2"/>
    <mergeCell ref="B81:H81"/>
    <mergeCell ref="C83:F83"/>
    <mergeCell ref="G83:H83"/>
    <mergeCell ref="A3:H3"/>
    <mergeCell ref="C86:F86"/>
    <mergeCell ref="G86:H86"/>
    <mergeCell ref="C84:F84"/>
    <mergeCell ref="G84:H84"/>
    <mergeCell ref="B85:F85"/>
  </mergeCells>
  <phoneticPr fontId="22" type="noConversion"/>
  <pageMargins left="0.7" right="0.7" top="0.75" bottom="0.75" header="0.3" footer="0.3"/>
  <pageSetup paperSize="9" scale="71" fitToHeight="0" orientation="portrait" r:id="rId1"/>
  <rowBreaks count="2" manualBreakCount="2">
    <brk id="30" max="7" man="1"/>
    <brk id="60"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B1:K78"/>
  <sheetViews>
    <sheetView view="pageBreakPreview" zoomScale="85" zoomScaleNormal="70" zoomScaleSheetLayoutView="85" workbookViewId="0">
      <selection activeCell="J4" sqref="J4:K4"/>
    </sheetView>
  </sheetViews>
  <sheetFormatPr defaultColWidth="9.140625" defaultRowHeight="12.75"/>
  <cols>
    <col min="1" max="1" width="9.140625" style="83"/>
    <col min="2" max="2" width="7.28515625" style="256" customWidth="1"/>
    <col min="3" max="3" width="9.140625" style="257"/>
    <col min="4" max="4" width="30.5703125" style="256" customWidth="1"/>
    <col min="5" max="5" width="8.140625" style="256" customWidth="1"/>
    <col min="6" max="6" width="30.7109375" style="256" customWidth="1"/>
    <col min="7" max="7" width="8" style="256" customWidth="1"/>
    <col min="8" max="8" width="6.7109375" style="256" customWidth="1"/>
    <col min="9" max="9" width="9.140625" style="256"/>
    <col min="10" max="10" width="12" style="256" customWidth="1"/>
    <col min="11" max="11" width="16.42578125" style="256" customWidth="1"/>
    <col min="12" max="16384" width="9.140625" style="83"/>
  </cols>
  <sheetData>
    <row r="1" spans="2:11">
      <c r="B1" s="283"/>
      <c r="C1" s="284"/>
      <c r="D1" s="285"/>
      <c r="E1" s="285"/>
      <c r="F1" s="285"/>
      <c r="G1" s="285"/>
      <c r="H1" s="285"/>
      <c r="I1" s="286"/>
      <c r="J1" s="286"/>
      <c r="K1" s="286"/>
    </row>
    <row r="2" spans="2:11" ht="36.75" customHeight="1">
      <c r="B2" s="466" t="s">
        <v>255</v>
      </c>
      <c r="C2" s="466"/>
      <c r="D2" s="466"/>
      <c r="E2" s="466"/>
      <c r="F2" s="466"/>
      <c r="G2" s="466"/>
      <c r="H2" s="466"/>
      <c r="I2" s="466"/>
      <c r="J2" s="466"/>
      <c r="K2" s="466"/>
    </row>
    <row r="3" spans="2:11" ht="18">
      <c r="B3" s="467" t="s">
        <v>256</v>
      </c>
      <c r="C3" s="468"/>
      <c r="D3" s="468"/>
      <c r="E3" s="468"/>
      <c r="F3" s="468"/>
      <c r="G3" s="468"/>
      <c r="H3" s="468"/>
      <c r="I3" s="468"/>
      <c r="J3" s="468"/>
      <c r="K3" s="469"/>
    </row>
    <row r="4" spans="2:11" ht="120">
      <c r="B4" s="86" t="s">
        <v>469</v>
      </c>
      <c r="C4" s="86" t="s">
        <v>468</v>
      </c>
      <c r="D4" s="473" t="s">
        <v>322</v>
      </c>
      <c r="E4" s="474"/>
      <c r="F4" s="473" t="s">
        <v>684</v>
      </c>
      <c r="G4" s="474"/>
      <c r="H4" s="86" t="s">
        <v>467</v>
      </c>
      <c r="I4" s="87" t="s">
        <v>466</v>
      </c>
      <c r="J4" s="87" t="s">
        <v>741</v>
      </c>
      <c r="K4" s="86" t="s">
        <v>742</v>
      </c>
    </row>
    <row r="5" spans="2:11">
      <c r="B5" s="242"/>
      <c r="C5" s="243"/>
      <c r="D5" s="244"/>
      <c r="E5" s="244"/>
      <c r="F5" s="244"/>
      <c r="G5" s="244"/>
      <c r="H5" s="244"/>
      <c r="I5" s="245"/>
      <c r="J5" s="245"/>
      <c r="K5" s="246"/>
    </row>
    <row r="6" spans="2:11" ht="30.75" customHeight="1">
      <c r="B6" s="247" t="s">
        <v>257</v>
      </c>
      <c r="C6" s="248"/>
      <c r="D6" s="500" t="s">
        <v>464</v>
      </c>
      <c r="E6" s="502"/>
      <c r="F6" s="500" t="s">
        <v>463</v>
      </c>
      <c r="G6" s="501"/>
      <c r="H6" s="249"/>
      <c r="I6" s="250"/>
      <c r="J6" s="250"/>
      <c r="K6" s="250"/>
    </row>
    <row r="7" spans="2:11" ht="43.5" customHeight="1">
      <c r="B7" s="251" t="s">
        <v>258</v>
      </c>
      <c r="C7" s="252"/>
      <c r="D7" s="470" t="s">
        <v>462</v>
      </c>
      <c r="E7" s="470"/>
      <c r="F7" s="471" t="s">
        <v>461</v>
      </c>
      <c r="G7" s="472"/>
      <c r="H7" s="253" t="s">
        <v>259</v>
      </c>
      <c r="I7" s="254">
        <v>1</v>
      </c>
      <c r="J7" s="85"/>
      <c r="K7" s="255">
        <f>+J7*I7</f>
        <v>0</v>
      </c>
    </row>
    <row r="8" spans="2:11" ht="27.75" customHeight="1">
      <c r="D8" s="478" t="s">
        <v>460</v>
      </c>
      <c r="E8" s="478"/>
      <c r="F8" s="478" t="s">
        <v>459</v>
      </c>
      <c r="G8" s="478"/>
      <c r="H8" s="483">
        <f>+SUM(K7:K7)</f>
        <v>0</v>
      </c>
      <c r="I8" s="484"/>
      <c r="J8" s="484"/>
      <c r="K8" s="484"/>
    </row>
    <row r="11" spans="2:11" ht="31.5" customHeight="1">
      <c r="B11" s="247" t="s">
        <v>260</v>
      </c>
      <c r="C11" s="248"/>
      <c r="D11" s="500" t="s">
        <v>458</v>
      </c>
      <c r="E11" s="502"/>
      <c r="F11" s="500" t="s">
        <v>457</v>
      </c>
      <c r="G11" s="501"/>
      <c r="H11" s="249"/>
      <c r="I11" s="250"/>
      <c r="J11" s="250"/>
      <c r="K11" s="250"/>
    </row>
    <row r="12" spans="2:11" ht="116.25" customHeight="1">
      <c r="B12" s="322"/>
      <c r="C12" s="323"/>
      <c r="D12" s="503" t="s">
        <v>729</v>
      </c>
      <c r="E12" s="504"/>
      <c r="F12" s="503" t="s">
        <v>730</v>
      </c>
      <c r="G12" s="504"/>
      <c r="H12" s="249"/>
      <c r="I12" s="250"/>
      <c r="J12" s="250"/>
      <c r="K12" s="250"/>
    </row>
    <row r="13" spans="2:11" ht="87" customHeight="1">
      <c r="B13" s="509" t="s">
        <v>261</v>
      </c>
      <c r="C13" s="511" t="s">
        <v>733</v>
      </c>
      <c r="D13" s="503" t="s">
        <v>731</v>
      </c>
      <c r="E13" s="504"/>
      <c r="F13" s="505" t="s">
        <v>732</v>
      </c>
      <c r="G13" s="506"/>
      <c r="H13" s="493"/>
      <c r="I13" s="494"/>
      <c r="J13" s="494"/>
      <c r="K13" s="495"/>
    </row>
    <row r="14" spans="2:11">
      <c r="B14" s="510"/>
      <c r="C14" s="512"/>
      <c r="D14" s="496" t="s">
        <v>456</v>
      </c>
      <c r="E14" s="497"/>
      <c r="F14" s="496" t="s">
        <v>456</v>
      </c>
      <c r="G14" s="497"/>
      <c r="H14" s="258" t="s">
        <v>411</v>
      </c>
      <c r="I14" s="259">
        <v>6</v>
      </c>
      <c r="J14" s="259"/>
      <c r="K14" s="260">
        <f>+J14*I14</f>
        <v>0</v>
      </c>
    </row>
    <row r="15" spans="2:11">
      <c r="B15" s="510"/>
      <c r="C15" s="512"/>
      <c r="D15" s="496" t="s">
        <v>455</v>
      </c>
      <c r="E15" s="497"/>
      <c r="F15" s="496" t="s">
        <v>455</v>
      </c>
      <c r="G15" s="497"/>
      <c r="H15" s="258" t="s">
        <v>411</v>
      </c>
      <c r="I15" s="259">
        <v>4</v>
      </c>
      <c r="J15" s="259"/>
      <c r="K15" s="260">
        <f>+J15*I15</f>
        <v>0</v>
      </c>
    </row>
    <row r="16" spans="2:11" ht="36" customHeight="1">
      <c r="B16" s="509" t="s">
        <v>262</v>
      </c>
      <c r="C16" s="516" t="s">
        <v>736</v>
      </c>
      <c r="D16" s="503" t="s">
        <v>734</v>
      </c>
      <c r="E16" s="504"/>
      <c r="F16" s="498" t="s">
        <v>735</v>
      </c>
      <c r="G16" s="499"/>
      <c r="H16" s="493"/>
      <c r="I16" s="494"/>
      <c r="J16" s="494"/>
      <c r="K16" s="495"/>
    </row>
    <row r="17" spans="2:11">
      <c r="B17" s="510"/>
      <c r="C17" s="512"/>
      <c r="D17" s="496" t="s">
        <v>456</v>
      </c>
      <c r="E17" s="497"/>
      <c r="F17" s="496" t="s">
        <v>456</v>
      </c>
      <c r="G17" s="497"/>
      <c r="H17" s="258" t="s">
        <v>411</v>
      </c>
      <c r="I17" s="261">
        <v>2</v>
      </c>
      <c r="J17" s="259"/>
      <c r="K17" s="261">
        <f>+J17*I17</f>
        <v>0</v>
      </c>
    </row>
    <row r="18" spans="2:11">
      <c r="B18" s="510"/>
      <c r="C18" s="512"/>
      <c r="D18" s="496" t="s">
        <v>455</v>
      </c>
      <c r="E18" s="497"/>
      <c r="F18" s="496" t="s">
        <v>455</v>
      </c>
      <c r="G18" s="497"/>
      <c r="H18" s="258" t="s">
        <v>411</v>
      </c>
      <c r="I18" s="261">
        <v>1</v>
      </c>
      <c r="J18" s="259"/>
      <c r="K18" s="261">
        <f>+J18*I18</f>
        <v>0</v>
      </c>
    </row>
    <row r="19" spans="2:11" ht="27.75" customHeight="1">
      <c r="B19" s="509" t="s">
        <v>263</v>
      </c>
      <c r="C19" s="526" t="s">
        <v>737</v>
      </c>
      <c r="D19" s="503" t="s">
        <v>738</v>
      </c>
      <c r="E19" s="504"/>
      <c r="F19" s="513" t="s">
        <v>739</v>
      </c>
      <c r="G19" s="513"/>
      <c r="H19" s="493"/>
      <c r="I19" s="494"/>
      <c r="J19" s="494"/>
      <c r="K19" s="495"/>
    </row>
    <row r="20" spans="2:11" ht="25.5">
      <c r="B20" s="525"/>
      <c r="C20" s="527"/>
      <c r="D20" s="531" t="s">
        <v>454</v>
      </c>
      <c r="E20" s="532"/>
      <c r="F20" s="531" t="s">
        <v>454</v>
      </c>
      <c r="G20" s="532"/>
      <c r="H20" s="262" t="s">
        <v>423</v>
      </c>
      <c r="I20" s="261">
        <v>2</v>
      </c>
      <c r="J20" s="261"/>
      <c r="K20" s="261">
        <f>+J20*I20</f>
        <v>0</v>
      </c>
    </row>
    <row r="21" spans="2:11" ht="25.5">
      <c r="B21" s="263" t="s">
        <v>264</v>
      </c>
      <c r="C21" s="324" t="s">
        <v>740</v>
      </c>
      <c r="D21" s="523" t="s">
        <v>21</v>
      </c>
      <c r="E21" s="524"/>
      <c r="F21" s="475" t="s">
        <v>453</v>
      </c>
      <c r="G21" s="479"/>
      <c r="H21" s="253" t="s">
        <v>444</v>
      </c>
      <c r="I21" s="261">
        <v>1</v>
      </c>
      <c r="J21" s="259"/>
      <c r="K21" s="260">
        <f>+J21*I21</f>
        <v>0</v>
      </c>
    </row>
    <row r="22" spans="2:11" ht="36" customHeight="1">
      <c r="D22" s="478" t="s">
        <v>452</v>
      </c>
      <c r="E22" s="478"/>
      <c r="F22" s="478" t="s">
        <v>451</v>
      </c>
      <c r="G22" s="478"/>
      <c r="H22" s="483">
        <f>+SUM(K13:K21)</f>
        <v>0</v>
      </c>
      <c r="I22" s="484"/>
      <c r="J22" s="484"/>
      <c r="K22" s="484"/>
    </row>
    <row r="25" spans="2:11" ht="31.5" customHeight="1">
      <c r="B25" s="265" t="s">
        <v>265</v>
      </c>
      <c r="C25" s="266"/>
      <c r="D25" s="530" t="s">
        <v>450</v>
      </c>
      <c r="E25" s="530"/>
      <c r="F25" s="522" t="s">
        <v>449</v>
      </c>
      <c r="G25" s="522"/>
      <c r="H25" s="490"/>
      <c r="I25" s="490"/>
      <c r="J25" s="490"/>
      <c r="K25" s="491"/>
    </row>
    <row r="26" spans="2:11" ht="135" customHeight="1">
      <c r="B26" s="325"/>
      <c r="C26" s="326"/>
      <c r="D26" s="503" t="s">
        <v>0</v>
      </c>
      <c r="E26" s="504"/>
      <c r="F26" s="503" t="s">
        <v>1</v>
      </c>
      <c r="G26" s="504"/>
      <c r="H26" s="320"/>
      <c r="I26" s="320"/>
      <c r="J26" s="320"/>
      <c r="K26" s="321"/>
    </row>
    <row r="27" spans="2:11" ht="99" customHeight="1">
      <c r="B27" s="517" t="s">
        <v>266</v>
      </c>
      <c r="C27" s="516" t="s">
        <v>2</v>
      </c>
      <c r="D27" s="523" t="s">
        <v>3</v>
      </c>
      <c r="E27" s="524"/>
      <c r="F27" s="498" t="s">
        <v>4</v>
      </c>
      <c r="G27" s="499"/>
      <c r="H27" s="492"/>
      <c r="I27" s="492"/>
      <c r="J27" s="492"/>
      <c r="K27" s="492"/>
    </row>
    <row r="28" spans="2:11">
      <c r="B28" s="518"/>
      <c r="C28" s="512"/>
      <c r="D28" s="514" t="s">
        <v>448</v>
      </c>
      <c r="E28" s="515"/>
      <c r="F28" s="514" t="s">
        <v>448</v>
      </c>
      <c r="G28" s="515"/>
      <c r="H28" s="258" t="s">
        <v>411</v>
      </c>
      <c r="I28" s="260">
        <v>3</v>
      </c>
      <c r="J28" s="259"/>
      <c r="K28" s="260">
        <f>+J28*I28</f>
        <v>0</v>
      </c>
    </row>
    <row r="29" spans="2:11">
      <c r="B29" s="518"/>
      <c r="C29" s="512"/>
      <c r="D29" s="514" t="s">
        <v>447</v>
      </c>
      <c r="E29" s="515"/>
      <c r="F29" s="514" t="s">
        <v>447</v>
      </c>
      <c r="G29" s="515"/>
      <c r="H29" s="258" t="s">
        <v>411</v>
      </c>
      <c r="I29" s="260">
        <v>1</v>
      </c>
      <c r="J29" s="259"/>
      <c r="K29" s="260">
        <f>+J29*I29</f>
        <v>0</v>
      </c>
    </row>
    <row r="30" spans="2:11">
      <c r="B30" s="518"/>
      <c r="C30" s="512"/>
      <c r="D30" s="514" t="s">
        <v>446</v>
      </c>
      <c r="E30" s="515"/>
      <c r="F30" s="514" t="s">
        <v>446</v>
      </c>
      <c r="G30" s="515"/>
      <c r="H30" s="258" t="s">
        <v>411</v>
      </c>
      <c r="I30" s="260">
        <v>4</v>
      </c>
      <c r="J30" s="259"/>
      <c r="K30" s="260">
        <f>+J30*I30</f>
        <v>0</v>
      </c>
    </row>
    <row r="31" spans="2:11" ht="39.75" customHeight="1">
      <c r="B31" s="263" t="s">
        <v>267</v>
      </c>
      <c r="C31" s="324" t="s">
        <v>5</v>
      </c>
      <c r="D31" s="523" t="s">
        <v>6</v>
      </c>
      <c r="E31" s="524"/>
      <c r="F31" s="519" t="s">
        <v>7</v>
      </c>
      <c r="G31" s="520"/>
      <c r="H31" s="262" t="s">
        <v>423</v>
      </c>
      <c r="I31" s="261">
        <v>1</v>
      </c>
      <c r="J31" s="259"/>
      <c r="K31" s="260">
        <f>+J31*I31</f>
        <v>0</v>
      </c>
    </row>
    <row r="32" spans="2:11" ht="140.25" customHeight="1">
      <c r="B32" s="263" t="s">
        <v>268</v>
      </c>
      <c r="C32" s="264" t="s">
        <v>465</v>
      </c>
      <c r="D32" s="514" t="s">
        <v>269</v>
      </c>
      <c r="E32" s="515"/>
      <c r="F32" s="475" t="s">
        <v>270</v>
      </c>
      <c r="G32" s="475"/>
      <c r="H32" s="258" t="s">
        <v>271</v>
      </c>
      <c r="I32" s="261">
        <v>0.5</v>
      </c>
      <c r="J32" s="259"/>
      <c r="K32" s="260">
        <f>+J32*I32</f>
        <v>0</v>
      </c>
    </row>
    <row r="33" spans="2:11" ht="31.5" customHeight="1">
      <c r="B33" s="517" t="s">
        <v>272</v>
      </c>
      <c r="C33" s="516" t="s">
        <v>2</v>
      </c>
      <c r="D33" s="514" t="s">
        <v>273</v>
      </c>
      <c r="E33" s="515"/>
      <c r="F33" s="475" t="s">
        <v>274</v>
      </c>
      <c r="G33" s="475"/>
      <c r="H33" s="493"/>
      <c r="I33" s="494"/>
      <c r="J33" s="494"/>
      <c r="K33" s="495"/>
    </row>
    <row r="34" spans="2:11">
      <c r="B34" s="528"/>
      <c r="C34" s="529"/>
      <c r="D34" s="514" t="s">
        <v>275</v>
      </c>
      <c r="E34" s="515"/>
      <c r="F34" s="514" t="s">
        <v>275</v>
      </c>
      <c r="G34" s="515"/>
      <c r="H34" s="258" t="s">
        <v>411</v>
      </c>
      <c r="I34" s="261">
        <v>2</v>
      </c>
      <c r="J34" s="261"/>
      <c r="K34" s="260">
        <f>+J34*I34</f>
        <v>0</v>
      </c>
    </row>
    <row r="35" spans="2:11" ht="51" customHeight="1">
      <c r="B35" s="517" t="s">
        <v>276</v>
      </c>
      <c r="C35" s="516" t="s">
        <v>8</v>
      </c>
      <c r="D35" s="514" t="s">
        <v>277</v>
      </c>
      <c r="E35" s="515"/>
      <c r="F35" s="475" t="s">
        <v>278</v>
      </c>
      <c r="G35" s="475"/>
      <c r="H35" s="493"/>
      <c r="I35" s="494"/>
      <c r="J35" s="494"/>
      <c r="K35" s="495"/>
    </row>
    <row r="36" spans="2:11" ht="25.5">
      <c r="B36" s="528"/>
      <c r="C36" s="529"/>
      <c r="D36" s="514" t="s">
        <v>446</v>
      </c>
      <c r="E36" s="515"/>
      <c r="F36" s="514" t="s">
        <v>446</v>
      </c>
      <c r="G36" s="515"/>
      <c r="H36" s="262" t="s">
        <v>423</v>
      </c>
      <c r="I36" s="261">
        <v>1</v>
      </c>
      <c r="J36" s="261"/>
      <c r="K36" s="260">
        <f>+J36*I36</f>
        <v>0</v>
      </c>
    </row>
    <row r="37" spans="2:11" ht="30" customHeight="1">
      <c r="B37" s="263" t="s">
        <v>279</v>
      </c>
      <c r="C37" s="264" t="s">
        <v>9</v>
      </c>
      <c r="D37" s="523" t="s">
        <v>22</v>
      </c>
      <c r="E37" s="524"/>
      <c r="F37" s="475" t="s">
        <v>445</v>
      </c>
      <c r="G37" s="479"/>
      <c r="H37" s="253" t="s">
        <v>444</v>
      </c>
      <c r="I37" s="261">
        <v>1</v>
      </c>
      <c r="J37" s="259"/>
      <c r="K37" s="260">
        <f>+J37*I37</f>
        <v>0</v>
      </c>
    </row>
    <row r="38" spans="2:11" ht="33" customHeight="1">
      <c r="B38" s="267"/>
      <c r="C38" s="268"/>
      <c r="D38" s="478" t="s">
        <v>443</v>
      </c>
      <c r="E38" s="478"/>
      <c r="F38" s="478" t="s">
        <v>442</v>
      </c>
      <c r="G38" s="478"/>
      <c r="H38" s="483">
        <f>+SUM(K28:K37)</f>
        <v>0</v>
      </c>
      <c r="I38" s="484"/>
      <c r="J38" s="484"/>
      <c r="K38" s="484"/>
    </row>
    <row r="41" spans="2:11">
      <c r="B41" s="265" t="s">
        <v>280</v>
      </c>
      <c r="C41" s="266"/>
      <c r="D41" s="521" t="s">
        <v>441</v>
      </c>
      <c r="E41" s="522"/>
      <c r="F41" s="530" t="s">
        <v>440</v>
      </c>
      <c r="G41" s="530"/>
      <c r="H41" s="490"/>
      <c r="I41" s="490"/>
      <c r="J41" s="490"/>
      <c r="K41" s="491"/>
    </row>
    <row r="42" spans="2:11" ht="56.25" customHeight="1">
      <c r="B42" s="84" t="s">
        <v>281</v>
      </c>
      <c r="C42" s="324" t="s">
        <v>10</v>
      </c>
      <c r="D42" s="503" t="s">
        <v>11</v>
      </c>
      <c r="E42" s="504"/>
      <c r="F42" s="519" t="s">
        <v>12</v>
      </c>
      <c r="G42" s="519"/>
      <c r="H42" s="262" t="s">
        <v>423</v>
      </c>
      <c r="I42" s="261">
        <v>1</v>
      </c>
      <c r="J42" s="259"/>
      <c r="K42" s="260">
        <f>+J42*I42</f>
        <v>0</v>
      </c>
    </row>
    <row r="43" spans="2:11" ht="69" customHeight="1">
      <c r="B43" s="84" t="s">
        <v>282</v>
      </c>
      <c r="C43" s="324" t="s">
        <v>13</v>
      </c>
      <c r="D43" s="503" t="s">
        <v>14</v>
      </c>
      <c r="E43" s="504"/>
      <c r="F43" s="498" t="s">
        <v>15</v>
      </c>
      <c r="G43" s="507"/>
      <c r="H43" s="262" t="s">
        <v>423</v>
      </c>
      <c r="I43" s="261">
        <v>1</v>
      </c>
      <c r="J43" s="259"/>
      <c r="K43" s="260">
        <f>+J43*I43</f>
        <v>0</v>
      </c>
    </row>
    <row r="44" spans="2:11" ht="39.75" customHeight="1">
      <c r="B44" s="509" t="s">
        <v>283</v>
      </c>
      <c r="C44" s="516" t="s">
        <v>16</v>
      </c>
      <c r="D44" s="514" t="s">
        <v>439</v>
      </c>
      <c r="E44" s="515"/>
      <c r="F44" s="537" t="s">
        <v>438</v>
      </c>
      <c r="G44" s="538"/>
      <c r="H44" s="492"/>
      <c r="I44" s="492"/>
      <c r="J44" s="492"/>
      <c r="K44" s="492"/>
    </row>
    <row r="45" spans="2:11" ht="25.5">
      <c r="B45" s="510"/>
      <c r="C45" s="512"/>
      <c r="D45" s="514" t="s">
        <v>437</v>
      </c>
      <c r="E45" s="515"/>
      <c r="F45" s="475" t="s">
        <v>436</v>
      </c>
      <c r="G45" s="475"/>
      <c r="H45" s="262" t="s">
        <v>423</v>
      </c>
      <c r="I45" s="269">
        <v>1</v>
      </c>
      <c r="J45" s="270"/>
      <c r="K45" s="271">
        <f t="shared" ref="K45:K50" si="0">+J45*I45</f>
        <v>0</v>
      </c>
    </row>
    <row r="46" spans="2:11" ht="25.5">
      <c r="B46" s="510"/>
      <c r="C46" s="512"/>
      <c r="D46" s="514" t="s">
        <v>435</v>
      </c>
      <c r="E46" s="515"/>
      <c r="F46" s="508" t="s">
        <v>434</v>
      </c>
      <c r="G46" s="508"/>
      <c r="H46" s="262" t="s">
        <v>423</v>
      </c>
      <c r="I46" s="261">
        <v>1</v>
      </c>
      <c r="J46" s="259"/>
      <c r="K46" s="260">
        <f t="shared" si="0"/>
        <v>0</v>
      </c>
    </row>
    <row r="47" spans="2:11" ht="25.5">
      <c r="B47" s="510"/>
      <c r="C47" s="512"/>
      <c r="D47" s="514" t="s">
        <v>433</v>
      </c>
      <c r="E47" s="515"/>
      <c r="F47" s="508" t="s">
        <v>432</v>
      </c>
      <c r="G47" s="508"/>
      <c r="H47" s="262" t="s">
        <v>423</v>
      </c>
      <c r="I47" s="261">
        <v>1</v>
      </c>
      <c r="J47" s="259"/>
      <c r="K47" s="260">
        <f t="shared" si="0"/>
        <v>0</v>
      </c>
    </row>
    <row r="48" spans="2:11" ht="25.5">
      <c r="B48" s="510"/>
      <c r="C48" s="512"/>
      <c r="D48" s="514" t="s">
        <v>431</v>
      </c>
      <c r="E48" s="515"/>
      <c r="F48" s="508" t="s">
        <v>430</v>
      </c>
      <c r="G48" s="508"/>
      <c r="H48" s="262" t="s">
        <v>423</v>
      </c>
      <c r="I48" s="261">
        <v>1</v>
      </c>
      <c r="J48" s="259"/>
      <c r="K48" s="260">
        <f t="shared" si="0"/>
        <v>0</v>
      </c>
    </row>
    <row r="49" spans="2:11" ht="25.5">
      <c r="B49" s="510"/>
      <c r="C49" s="512"/>
      <c r="D49" s="514" t="s">
        <v>429</v>
      </c>
      <c r="E49" s="515"/>
      <c r="F49" s="508" t="s">
        <v>428</v>
      </c>
      <c r="G49" s="508"/>
      <c r="H49" s="262" t="s">
        <v>423</v>
      </c>
      <c r="I49" s="261">
        <v>1</v>
      </c>
      <c r="J49" s="259"/>
      <c r="K49" s="260">
        <f t="shared" si="0"/>
        <v>0</v>
      </c>
    </row>
    <row r="50" spans="2:11" ht="25.5">
      <c r="B50" s="525"/>
      <c r="C50" s="529"/>
      <c r="D50" s="514" t="s">
        <v>427</v>
      </c>
      <c r="E50" s="515"/>
      <c r="F50" s="508" t="s">
        <v>426</v>
      </c>
      <c r="G50" s="508"/>
      <c r="H50" s="262" t="s">
        <v>423</v>
      </c>
      <c r="I50" s="261">
        <v>1</v>
      </c>
      <c r="J50" s="259"/>
      <c r="K50" s="260">
        <f t="shared" si="0"/>
        <v>0</v>
      </c>
    </row>
    <row r="51" spans="2:11">
      <c r="B51" s="540" t="s">
        <v>284</v>
      </c>
      <c r="C51" s="542" t="s">
        <v>17</v>
      </c>
      <c r="D51" s="514" t="s">
        <v>425</v>
      </c>
      <c r="E51" s="515"/>
      <c r="F51" s="535" t="s">
        <v>424</v>
      </c>
      <c r="G51" s="536"/>
      <c r="H51" s="492"/>
      <c r="I51" s="492"/>
      <c r="J51" s="492"/>
      <c r="K51" s="492"/>
    </row>
    <row r="52" spans="2:11" ht="25.5">
      <c r="B52" s="541"/>
      <c r="C52" s="542"/>
      <c r="D52" s="539" t="s">
        <v>285</v>
      </c>
      <c r="E52" s="539"/>
      <c r="F52" s="539" t="s">
        <v>286</v>
      </c>
      <c r="G52" s="539"/>
      <c r="H52" s="262" t="s">
        <v>423</v>
      </c>
      <c r="I52" s="261">
        <v>1</v>
      </c>
      <c r="J52" s="259"/>
      <c r="K52" s="260">
        <f>+J52*I52</f>
        <v>0</v>
      </c>
    </row>
    <row r="53" spans="2:11">
      <c r="D53" s="543" t="s">
        <v>422</v>
      </c>
      <c r="E53" s="543"/>
      <c r="F53" s="478" t="s">
        <v>421</v>
      </c>
      <c r="G53" s="478"/>
      <c r="H53" s="483">
        <f>+SUM(K42:K52)</f>
        <v>0</v>
      </c>
      <c r="I53" s="484"/>
      <c r="J53" s="484"/>
      <c r="K53" s="484"/>
    </row>
    <row r="55" spans="2:11" ht="34.5" customHeight="1">
      <c r="B55" s="247" t="s">
        <v>420</v>
      </c>
      <c r="C55" s="266"/>
      <c r="D55" s="500" t="s">
        <v>287</v>
      </c>
      <c r="E55" s="502"/>
      <c r="F55" s="544" t="s">
        <v>288</v>
      </c>
      <c r="G55" s="544"/>
      <c r="H55" s="490"/>
      <c r="I55" s="490"/>
      <c r="J55" s="490"/>
      <c r="K55" s="491"/>
    </row>
    <row r="56" spans="2:11" ht="121.5" customHeight="1">
      <c r="B56" s="272" t="s">
        <v>289</v>
      </c>
      <c r="C56" s="273" t="s">
        <v>290</v>
      </c>
      <c r="D56" s="523" t="s">
        <v>291</v>
      </c>
      <c r="E56" s="524"/>
      <c r="F56" s="475" t="s">
        <v>292</v>
      </c>
      <c r="G56" s="475"/>
      <c r="H56" s="262" t="s">
        <v>259</v>
      </c>
      <c r="I56" s="261">
        <v>1</v>
      </c>
      <c r="J56" s="260"/>
      <c r="K56" s="260">
        <f>+J56*I56</f>
        <v>0</v>
      </c>
    </row>
    <row r="57" spans="2:11" ht="36.75" customHeight="1">
      <c r="D57" s="478" t="s">
        <v>293</v>
      </c>
      <c r="E57" s="478"/>
      <c r="F57" s="478" t="s">
        <v>294</v>
      </c>
      <c r="G57" s="478"/>
      <c r="H57" s="483">
        <f>+SUM(K56)</f>
        <v>0</v>
      </c>
      <c r="I57" s="484"/>
      <c r="J57" s="484"/>
      <c r="K57" s="484"/>
    </row>
    <row r="61" spans="2:11" ht="40.5" customHeight="1">
      <c r="B61" s="247" t="s">
        <v>295</v>
      </c>
      <c r="C61" s="248"/>
      <c r="D61" s="500" t="s">
        <v>419</v>
      </c>
      <c r="E61" s="502"/>
      <c r="F61" s="500" t="s">
        <v>418</v>
      </c>
      <c r="G61" s="501"/>
      <c r="H61" s="485"/>
      <c r="I61" s="485"/>
      <c r="J61" s="485"/>
      <c r="K61" s="486"/>
    </row>
    <row r="62" spans="2:11" ht="26.25" customHeight="1">
      <c r="B62" s="272" t="s">
        <v>296</v>
      </c>
      <c r="C62" s="324" t="s">
        <v>18</v>
      </c>
      <c r="D62" s="480" t="s">
        <v>417</v>
      </c>
      <c r="E62" s="481"/>
      <c r="F62" s="479" t="s">
        <v>416</v>
      </c>
      <c r="G62" s="479"/>
      <c r="H62" s="258" t="s">
        <v>411</v>
      </c>
      <c r="I62" s="259">
        <f>+SUM(I14:I15)</f>
        <v>10</v>
      </c>
      <c r="J62" s="259"/>
      <c r="K62" s="260">
        <f>+J62*I62</f>
        <v>0</v>
      </c>
    </row>
    <row r="63" spans="2:11" ht="29.25" customHeight="1">
      <c r="B63" s="272" t="s">
        <v>297</v>
      </c>
      <c r="C63" s="324" t="s">
        <v>19</v>
      </c>
      <c r="D63" s="480" t="s">
        <v>415</v>
      </c>
      <c r="E63" s="481"/>
      <c r="F63" s="479" t="s">
        <v>414</v>
      </c>
      <c r="G63" s="479"/>
      <c r="H63" s="258" t="s">
        <v>411</v>
      </c>
      <c r="I63" s="259">
        <f>+I62</f>
        <v>10</v>
      </c>
      <c r="J63" s="259"/>
      <c r="K63" s="260">
        <f>+J63*I63</f>
        <v>0</v>
      </c>
    </row>
    <row r="64" spans="2:11" ht="26.25" customHeight="1">
      <c r="B64" s="272" t="s">
        <v>298</v>
      </c>
      <c r="C64" s="324" t="s">
        <v>20</v>
      </c>
      <c r="D64" s="480" t="s">
        <v>413</v>
      </c>
      <c r="E64" s="482"/>
      <c r="F64" s="479" t="s">
        <v>412</v>
      </c>
      <c r="G64" s="479"/>
      <c r="H64" s="258" t="s">
        <v>411</v>
      </c>
      <c r="I64" s="259">
        <f>+SUM(I28:I30)+I34</f>
        <v>10</v>
      </c>
      <c r="J64" s="259"/>
      <c r="K64" s="260">
        <f>+J64*I64</f>
        <v>0</v>
      </c>
    </row>
    <row r="65" spans="2:11" ht="31.5" customHeight="1">
      <c r="B65" s="274"/>
      <c r="C65" s="275"/>
      <c r="D65" s="478" t="s">
        <v>410</v>
      </c>
      <c r="E65" s="478"/>
      <c r="F65" s="478" t="s">
        <v>409</v>
      </c>
      <c r="G65" s="478"/>
      <c r="H65" s="483">
        <f>+SUM(K62:K64)</f>
        <v>0</v>
      </c>
      <c r="I65" s="484"/>
      <c r="J65" s="484"/>
      <c r="K65" s="484"/>
    </row>
    <row r="66" spans="2:11">
      <c r="B66" s="274"/>
      <c r="C66" s="275"/>
      <c r="D66" s="276"/>
      <c r="E66" s="277"/>
      <c r="F66" s="278"/>
      <c r="G66" s="278"/>
      <c r="H66" s="279"/>
      <c r="I66" s="279"/>
      <c r="J66" s="279"/>
      <c r="K66" s="279"/>
    </row>
    <row r="70" spans="2:11">
      <c r="D70" s="477" t="s">
        <v>328</v>
      </c>
      <c r="E70" s="477"/>
      <c r="F70" s="477" t="s">
        <v>408</v>
      </c>
      <c r="G70" s="477"/>
      <c r="H70" s="486"/>
      <c r="I70" s="489"/>
    </row>
    <row r="71" spans="2:11" ht="28.5" customHeight="1">
      <c r="D71" s="476" t="s">
        <v>407</v>
      </c>
      <c r="E71" s="476"/>
      <c r="F71" s="476" t="s">
        <v>406</v>
      </c>
      <c r="G71" s="476"/>
      <c r="H71" s="487">
        <f>+H8</f>
        <v>0</v>
      </c>
      <c r="I71" s="488"/>
      <c r="J71" s="280"/>
      <c r="K71" s="280"/>
    </row>
    <row r="72" spans="2:11">
      <c r="D72" s="476" t="s">
        <v>405</v>
      </c>
      <c r="E72" s="476"/>
      <c r="F72" s="476" t="s">
        <v>404</v>
      </c>
      <c r="G72" s="476"/>
      <c r="H72" s="487">
        <f>+H22</f>
        <v>0</v>
      </c>
      <c r="I72" s="488"/>
      <c r="J72" s="280"/>
      <c r="K72" s="280"/>
    </row>
    <row r="73" spans="2:11">
      <c r="D73" s="476" t="s">
        <v>403</v>
      </c>
      <c r="E73" s="476"/>
      <c r="F73" s="476" t="s">
        <v>402</v>
      </c>
      <c r="G73" s="476"/>
      <c r="H73" s="487">
        <f>+H38</f>
        <v>0</v>
      </c>
      <c r="I73" s="488"/>
    </row>
    <row r="74" spans="2:11">
      <c r="D74" s="476" t="s">
        <v>401</v>
      </c>
      <c r="E74" s="476"/>
      <c r="F74" s="476" t="s">
        <v>400</v>
      </c>
      <c r="G74" s="476"/>
      <c r="H74" s="487">
        <f>+H53</f>
        <v>0</v>
      </c>
      <c r="I74" s="488"/>
    </row>
    <row r="75" spans="2:11">
      <c r="D75" s="476" t="s">
        <v>299</v>
      </c>
      <c r="E75" s="476"/>
      <c r="F75" s="476" t="s">
        <v>300</v>
      </c>
      <c r="G75" s="476"/>
      <c r="H75" s="487">
        <f>+H57</f>
        <v>0</v>
      </c>
      <c r="I75" s="488"/>
    </row>
    <row r="76" spans="2:11">
      <c r="D76" s="476" t="s">
        <v>399</v>
      </c>
      <c r="E76" s="476"/>
      <c r="F76" s="476" t="s">
        <v>398</v>
      </c>
      <c r="G76" s="476"/>
      <c r="H76" s="487">
        <f>+H65</f>
        <v>0</v>
      </c>
      <c r="I76" s="488"/>
    </row>
    <row r="78" spans="2:11" ht="33" customHeight="1">
      <c r="B78" s="281"/>
      <c r="C78" s="281"/>
      <c r="D78" s="533" t="s">
        <v>397</v>
      </c>
      <c r="E78" s="534"/>
      <c r="F78" s="533" t="s">
        <v>396</v>
      </c>
      <c r="G78" s="534"/>
      <c r="I78" s="406">
        <f>+SUM(H71:I76)</f>
        <v>0</v>
      </c>
      <c r="J78" s="282"/>
      <c r="K78" s="281"/>
    </row>
  </sheetData>
  <mergeCells count="161">
    <mergeCell ref="H76:I76"/>
    <mergeCell ref="B33:B34"/>
    <mergeCell ref="C33:C34"/>
    <mergeCell ref="F44:G44"/>
    <mergeCell ref="D52:E52"/>
    <mergeCell ref="F61:G61"/>
    <mergeCell ref="B51:B52"/>
    <mergeCell ref="F41:G41"/>
    <mergeCell ref="F71:G71"/>
    <mergeCell ref="C44:C50"/>
    <mergeCell ref="D51:E51"/>
    <mergeCell ref="C51:C52"/>
    <mergeCell ref="D53:E53"/>
    <mergeCell ref="F49:G49"/>
    <mergeCell ref="D55:E55"/>
    <mergeCell ref="F55:G55"/>
    <mergeCell ref="F52:G52"/>
    <mergeCell ref="D50:E50"/>
    <mergeCell ref="H74:I74"/>
    <mergeCell ref="D62:E62"/>
    <mergeCell ref="D61:E61"/>
    <mergeCell ref="D57:E57"/>
    <mergeCell ref="F51:G51"/>
    <mergeCell ref="B44:B50"/>
    <mergeCell ref="F57:G57"/>
    <mergeCell ref="H57:K57"/>
    <mergeCell ref="H44:K44"/>
    <mergeCell ref="F50:G50"/>
    <mergeCell ref="D44:E44"/>
    <mergeCell ref="D45:E45"/>
    <mergeCell ref="D56:E56"/>
    <mergeCell ref="D76:E76"/>
    <mergeCell ref="F76:G76"/>
    <mergeCell ref="D78:E78"/>
    <mergeCell ref="F78:G78"/>
    <mergeCell ref="H75:I75"/>
    <mergeCell ref="D49:E49"/>
    <mergeCell ref="F45:G45"/>
    <mergeCell ref="F47:G47"/>
    <mergeCell ref="F46:G46"/>
    <mergeCell ref="D46:E46"/>
    <mergeCell ref="D47:E47"/>
    <mergeCell ref="D48:E48"/>
    <mergeCell ref="D75:E75"/>
    <mergeCell ref="D74:E74"/>
    <mergeCell ref="D73:E73"/>
    <mergeCell ref="F64:G64"/>
    <mergeCell ref="D65:E65"/>
    <mergeCell ref="F53:G53"/>
    <mergeCell ref="D72:E72"/>
    <mergeCell ref="F72:G72"/>
    <mergeCell ref="H72:I72"/>
    <mergeCell ref="F63:G63"/>
    <mergeCell ref="F75:G75"/>
    <mergeCell ref="H73:I73"/>
    <mergeCell ref="B19:B20"/>
    <mergeCell ref="C19:C20"/>
    <mergeCell ref="D22:E22"/>
    <mergeCell ref="C27:C30"/>
    <mergeCell ref="D28:E28"/>
    <mergeCell ref="D19:E19"/>
    <mergeCell ref="D29:E29"/>
    <mergeCell ref="F29:G29"/>
    <mergeCell ref="B35:B36"/>
    <mergeCell ref="C35:C36"/>
    <mergeCell ref="F35:G35"/>
    <mergeCell ref="D36:E36"/>
    <mergeCell ref="F22:G22"/>
    <mergeCell ref="F25:G25"/>
    <mergeCell ref="D25:E25"/>
    <mergeCell ref="D26:E26"/>
    <mergeCell ref="F20:G20"/>
    <mergeCell ref="F21:G21"/>
    <mergeCell ref="D21:E21"/>
    <mergeCell ref="D20:E20"/>
    <mergeCell ref="D37:E37"/>
    <mergeCell ref="F37:G37"/>
    <mergeCell ref="D35:E35"/>
    <mergeCell ref="H22:K22"/>
    <mergeCell ref="H25:K25"/>
    <mergeCell ref="H33:K33"/>
    <mergeCell ref="H35:K35"/>
    <mergeCell ref="H27:K27"/>
    <mergeCell ref="D27:E27"/>
    <mergeCell ref="F28:G28"/>
    <mergeCell ref="F27:G27"/>
    <mergeCell ref="D31:E31"/>
    <mergeCell ref="D34:E34"/>
    <mergeCell ref="F33:G33"/>
    <mergeCell ref="F34:G34"/>
    <mergeCell ref="F32:G32"/>
    <mergeCell ref="F43:G43"/>
    <mergeCell ref="D43:E43"/>
    <mergeCell ref="F48:G48"/>
    <mergeCell ref="B13:B15"/>
    <mergeCell ref="C13:C15"/>
    <mergeCell ref="D14:E14"/>
    <mergeCell ref="D15:E15"/>
    <mergeCell ref="D13:E13"/>
    <mergeCell ref="F19:G19"/>
    <mergeCell ref="D33:E33"/>
    <mergeCell ref="B16:B18"/>
    <mergeCell ref="C16:C18"/>
    <mergeCell ref="F26:G26"/>
    <mergeCell ref="B27:B30"/>
    <mergeCell ref="F42:G42"/>
    <mergeCell ref="F30:G30"/>
    <mergeCell ref="D32:E32"/>
    <mergeCell ref="F36:G36"/>
    <mergeCell ref="F31:G31"/>
    <mergeCell ref="D42:E42"/>
    <mergeCell ref="D41:E41"/>
    <mergeCell ref="D30:E30"/>
    <mergeCell ref="D38:E38"/>
    <mergeCell ref="F38:G38"/>
    <mergeCell ref="H19:K19"/>
    <mergeCell ref="F18:G18"/>
    <mergeCell ref="H13:K13"/>
    <mergeCell ref="F16:G16"/>
    <mergeCell ref="F17:G17"/>
    <mergeCell ref="F4:G4"/>
    <mergeCell ref="F6:G6"/>
    <mergeCell ref="D6:E6"/>
    <mergeCell ref="D8:E8"/>
    <mergeCell ref="F11:G11"/>
    <mergeCell ref="H16:K16"/>
    <mergeCell ref="D12:E12"/>
    <mergeCell ref="F12:G12"/>
    <mergeCell ref="H8:K8"/>
    <mergeCell ref="F14:G14"/>
    <mergeCell ref="F8:G8"/>
    <mergeCell ref="D11:E11"/>
    <mergeCell ref="D17:E17"/>
    <mergeCell ref="D18:E18"/>
    <mergeCell ref="D16:E16"/>
    <mergeCell ref="F15:G15"/>
    <mergeCell ref="F13:G13"/>
    <mergeCell ref="B2:K2"/>
    <mergeCell ref="B3:K3"/>
    <mergeCell ref="D7:E7"/>
    <mergeCell ref="F7:G7"/>
    <mergeCell ref="D4:E4"/>
    <mergeCell ref="F56:G56"/>
    <mergeCell ref="D71:E71"/>
    <mergeCell ref="F73:G73"/>
    <mergeCell ref="F74:G74"/>
    <mergeCell ref="D70:E70"/>
    <mergeCell ref="F65:G65"/>
    <mergeCell ref="F70:G70"/>
    <mergeCell ref="F62:G62"/>
    <mergeCell ref="D63:E63"/>
    <mergeCell ref="D64:E64"/>
    <mergeCell ref="H38:K38"/>
    <mergeCell ref="H61:K61"/>
    <mergeCell ref="H71:I71"/>
    <mergeCell ref="H70:I70"/>
    <mergeCell ref="H65:K65"/>
    <mergeCell ref="H41:K41"/>
    <mergeCell ref="H53:K53"/>
    <mergeCell ref="H55:K55"/>
    <mergeCell ref="H51:K51"/>
  </mergeCells>
  <phoneticPr fontId="22" type="noConversion"/>
  <pageMargins left="0.7" right="0.7" top="0.75" bottom="0.75" header="0.3" footer="0.3"/>
  <pageSetup paperSize="9" scale="63" fitToHeight="0" orientation="portrait" horizontalDpi="1200" verticalDpi="1200" r:id="rId1"/>
  <rowBreaks count="2" manualBreakCount="2">
    <brk id="31" min="1" max="10" man="1"/>
    <brk id="54" min="1"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M85"/>
  <sheetViews>
    <sheetView zoomScaleSheetLayoutView="80" workbookViewId="0">
      <selection activeCell="A4" sqref="A4:H4"/>
    </sheetView>
  </sheetViews>
  <sheetFormatPr defaultColWidth="9.140625" defaultRowHeight="12.75" customHeight="1"/>
  <cols>
    <col min="1" max="2" width="6.7109375" style="92" customWidth="1"/>
    <col min="3" max="3" width="35.7109375" style="91" customWidth="1"/>
    <col min="4" max="4" width="35.7109375" customWidth="1"/>
    <col min="5" max="6" width="6.7109375" style="89" customWidth="1"/>
    <col min="7" max="7" width="10.140625" style="90" customWidth="1"/>
    <col min="8" max="8" width="9.85546875" style="89" customWidth="1"/>
    <col min="9" max="9" width="11.85546875" style="89" customWidth="1"/>
    <col min="10" max="247" width="9.140625" style="89"/>
    <col min="248" max="16384" width="9.140625" style="88"/>
  </cols>
  <sheetData>
    <row r="1" spans="1:11" customFormat="1" ht="15">
      <c r="A1" s="192"/>
      <c r="B1" s="192"/>
      <c r="C1" s="192"/>
      <c r="D1" s="193"/>
      <c r="E1" s="188"/>
      <c r="F1" s="188"/>
      <c r="G1" s="189"/>
      <c r="H1" s="194"/>
      <c r="I1" s="7"/>
      <c r="J1" s="7"/>
    </row>
    <row r="2" spans="1:11" customFormat="1" ht="56.25" customHeight="1">
      <c r="A2" s="545" t="s">
        <v>599</v>
      </c>
      <c r="B2" s="546"/>
      <c r="C2" s="546"/>
      <c r="D2" s="547"/>
      <c r="E2" s="546"/>
      <c r="F2" s="546"/>
      <c r="G2" s="546"/>
      <c r="H2" s="548"/>
      <c r="I2" s="125"/>
      <c r="J2" s="30"/>
    </row>
    <row r="3" spans="1:11" customFormat="1" ht="18" customHeight="1">
      <c r="A3" s="550" t="s">
        <v>600</v>
      </c>
      <c r="B3" s="551"/>
      <c r="C3" s="551"/>
      <c r="D3" s="551"/>
      <c r="E3" s="552"/>
      <c r="F3" s="552"/>
      <c r="G3" s="552"/>
      <c r="H3" s="553"/>
      <c r="I3" s="124"/>
      <c r="J3" s="123"/>
    </row>
    <row r="4" spans="1:11" s="119" customFormat="1" ht="114.75">
      <c r="A4" s="584" t="s">
        <v>320</v>
      </c>
      <c r="B4" s="585" t="s">
        <v>321</v>
      </c>
      <c r="C4" s="586" t="s">
        <v>322</v>
      </c>
      <c r="D4" s="585" t="s">
        <v>483</v>
      </c>
      <c r="E4" s="585" t="s">
        <v>323</v>
      </c>
      <c r="F4" s="587" t="s">
        <v>324</v>
      </c>
      <c r="G4" s="588" t="s">
        <v>741</v>
      </c>
      <c r="H4" s="589" t="s">
        <v>742</v>
      </c>
      <c r="I4" s="122"/>
      <c r="J4" s="121"/>
      <c r="K4" s="120"/>
    </row>
    <row r="5" spans="1:11" s="106" customFormat="1">
      <c r="A5" s="111" t="s">
        <v>601</v>
      </c>
      <c r="B5" s="118" t="s">
        <v>100</v>
      </c>
      <c r="C5" s="109" t="s">
        <v>482</v>
      </c>
      <c r="D5" s="117" t="s">
        <v>481</v>
      </c>
      <c r="E5" s="110"/>
      <c r="F5" s="110"/>
      <c r="G5" s="110"/>
      <c r="H5" s="110"/>
    </row>
    <row r="6" spans="1:11" s="106" customFormat="1">
      <c r="A6" s="108"/>
      <c r="B6" s="107"/>
      <c r="C6" s="109" t="s">
        <v>480</v>
      </c>
      <c r="D6" s="114" t="s">
        <v>479</v>
      </c>
      <c r="E6" s="107"/>
      <c r="F6" s="107"/>
      <c r="G6" s="107"/>
      <c r="H6" s="107"/>
    </row>
    <row r="7" spans="1:11" s="106" customFormat="1">
      <c r="A7" s="108"/>
      <c r="B7" s="107"/>
      <c r="C7" s="109" t="s">
        <v>478</v>
      </c>
      <c r="D7" s="114" t="s">
        <v>477</v>
      </c>
      <c r="E7" s="107"/>
      <c r="F7" s="107"/>
      <c r="G7" s="107"/>
      <c r="H7" s="107"/>
    </row>
    <row r="8" spans="1:11" s="106" customFormat="1">
      <c r="A8" s="108"/>
      <c r="B8" s="107"/>
      <c r="C8" s="109" t="s">
        <v>476</v>
      </c>
      <c r="D8" s="112" t="s">
        <v>475</v>
      </c>
      <c r="E8" s="107"/>
      <c r="F8" s="107"/>
      <c r="G8" s="107"/>
      <c r="H8" s="107"/>
    </row>
    <row r="9" spans="1:11" s="106" customFormat="1">
      <c r="A9" s="108"/>
      <c r="B9" s="107"/>
      <c r="C9" s="115" t="s">
        <v>474</v>
      </c>
      <c r="D9" s="113" t="s">
        <v>473</v>
      </c>
      <c r="E9" s="107"/>
      <c r="F9" s="107"/>
      <c r="G9" s="107"/>
      <c r="H9" s="107"/>
    </row>
    <row r="10" spans="1:11" s="106" customFormat="1">
      <c r="A10" s="108"/>
      <c r="B10" s="107"/>
      <c r="C10" s="109" t="s">
        <v>602</v>
      </c>
      <c r="D10" s="116" t="s">
        <v>603</v>
      </c>
      <c r="E10" s="107"/>
      <c r="F10" s="107"/>
      <c r="G10" s="107"/>
      <c r="H10" s="107"/>
    </row>
    <row r="11" spans="1:11" s="106" customFormat="1" ht="25.5">
      <c r="A11" s="108"/>
      <c r="B11" s="107"/>
      <c r="C11" s="109" t="s">
        <v>604</v>
      </c>
      <c r="D11" s="112" t="s">
        <v>605</v>
      </c>
      <c r="E11" s="107"/>
      <c r="F11" s="107"/>
      <c r="G11" s="107"/>
      <c r="H11" s="107"/>
    </row>
    <row r="12" spans="1:11" s="106" customFormat="1">
      <c r="A12" s="108"/>
      <c r="B12" s="107"/>
      <c r="C12" s="115" t="s">
        <v>606</v>
      </c>
      <c r="D12" s="112" t="s">
        <v>607</v>
      </c>
      <c r="E12" s="107"/>
      <c r="F12" s="107"/>
      <c r="G12" s="107"/>
      <c r="H12" s="107"/>
    </row>
    <row r="13" spans="1:11" s="96" customFormat="1" ht="15">
      <c r="A13" s="105"/>
      <c r="B13" s="104"/>
      <c r="C13" s="103"/>
      <c r="D13" s="102"/>
      <c r="E13" s="104" t="s">
        <v>472</v>
      </c>
      <c r="F13" s="104">
        <v>1</v>
      </c>
      <c r="G13" s="398"/>
      <c r="H13" s="398">
        <f>F13*G13</f>
        <v>0</v>
      </c>
      <c r="I13" s="101"/>
    </row>
    <row r="14" spans="1:11" s="96" customFormat="1">
      <c r="A14" s="99"/>
      <c r="B14" s="99"/>
      <c r="C14" s="98"/>
      <c r="D14" s="1"/>
      <c r="E14" s="97"/>
      <c r="F14" s="97"/>
      <c r="G14" s="399"/>
      <c r="H14" s="399"/>
    </row>
    <row r="15" spans="1:11" s="96" customFormat="1">
      <c r="A15" s="99"/>
      <c r="B15" s="99"/>
      <c r="C15" s="98"/>
      <c r="D15" s="95"/>
      <c r="E15" s="97"/>
      <c r="F15" s="97"/>
      <c r="G15" s="399"/>
      <c r="H15" s="399"/>
    </row>
    <row r="16" spans="1:11" s="96" customFormat="1">
      <c r="A16" s="99"/>
      <c r="B16" s="99"/>
      <c r="C16" s="98"/>
      <c r="D16" s="69"/>
      <c r="E16" s="97"/>
      <c r="F16" s="97"/>
      <c r="G16" s="399"/>
      <c r="H16" s="399"/>
    </row>
    <row r="17" spans="1:9" customFormat="1" ht="15.75" thickBot="1">
      <c r="A17" s="18"/>
      <c r="B17" s="24" t="s">
        <v>331</v>
      </c>
      <c r="C17" s="554" t="s">
        <v>471</v>
      </c>
      <c r="D17" s="555"/>
      <c r="E17" s="555"/>
      <c r="F17" s="556"/>
      <c r="G17" s="557"/>
      <c r="H17" s="558"/>
    </row>
    <row r="18" spans="1:9" customFormat="1" ht="30.75" customHeight="1" thickBot="1">
      <c r="A18" s="19"/>
      <c r="B18" s="559" t="s">
        <v>470</v>
      </c>
      <c r="C18" s="560"/>
      <c r="D18" s="560"/>
      <c r="E18" s="560"/>
      <c r="F18" s="561"/>
      <c r="G18" s="562">
        <f>H13</f>
        <v>0</v>
      </c>
      <c r="H18" s="563"/>
      <c r="I18" s="100"/>
    </row>
    <row r="19" spans="1:9" customFormat="1" ht="15">
      <c r="A19" s="12"/>
      <c r="B19" s="12"/>
      <c r="C19" s="549"/>
      <c r="D19" s="549"/>
      <c r="E19" s="549"/>
      <c r="F19" s="549"/>
      <c r="G19" s="457"/>
      <c r="H19" s="457"/>
    </row>
    <row r="20" spans="1:9" s="96" customFormat="1" ht="15.75" customHeight="1">
      <c r="A20" s="99"/>
      <c r="B20" s="99"/>
      <c r="C20" s="98"/>
      <c r="D20" s="95"/>
      <c r="E20" s="97"/>
      <c r="F20" s="97"/>
      <c r="G20" s="97"/>
      <c r="H20" s="97"/>
    </row>
    <row r="21" spans="1:9" s="96" customFormat="1" ht="15.75" customHeight="1">
      <c r="A21" s="99"/>
      <c r="B21" s="99"/>
      <c r="C21" s="98"/>
      <c r="D21" s="95"/>
      <c r="E21" s="97"/>
      <c r="F21" s="97"/>
      <c r="G21" s="97"/>
      <c r="H21" s="97"/>
    </row>
    <row r="22" spans="1:9" s="96" customFormat="1" ht="15.75" customHeight="1">
      <c r="A22" s="99"/>
      <c r="B22" s="99"/>
      <c r="C22" s="98"/>
      <c r="D22" s="95"/>
      <c r="E22" s="97"/>
      <c r="F22" s="97"/>
      <c r="G22" s="97"/>
      <c r="H22" s="97"/>
    </row>
    <row r="23" spans="1:9" s="96" customFormat="1" ht="15.75" customHeight="1">
      <c r="A23" s="99"/>
      <c r="B23" s="99"/>
      <c r="C23" s="98"/>
      <c r="D23" s="95"/>
      <c r="E23" s="97"/>
      <c r="F23" s="97"/>
      <c r="G23" s="97"/>
      <c r="H23" s="97"/>
    </row>
    <row r="24" spans="1:9" s="96" customFormat="1" ht="15.75" customHeight="1">
      <c r="A24" s="99"/>
      <c r="B24" s="99"/>
      <c r="C24" s="98"/>
      <c r="D24" s="95"/>
      <c r="E24" s="97"/>
      <c r="F24" s="97"/>
      <c r="G24" s="97"/>
      <c r="H24" s="97"/>
    </row>
    <row r="25" spans="1:9" s="96" customFormat="1" ht="15.75" customHeight="1">
      <c r="A25" s="99"/>
      <c r="B25" s="99"/>
      <c r="C25" s="98"/>
      <c r="D25" s="95"/>
      <c r="E25" s="97"/>
      <c r="F25" s="97"/>
      <c r="G25" s="97"/>
      <c r="H25" s="97"/>
    </row>
    <row r="26" spans="1:9" s="96" customFormat="1" ht="15.75" customHeight="1">
      <c r="A26" s="99"/>
      <c r="B26" s="99"/>
      <c r="C26" s="98"/>
      <c r="D26" s="95"/>
      <c r="E26" s="97"/>
      <c r="F26" s="97"/>
      <c r="G26" s="97"/>
      <c r="H26" s="97"/>
    </row>
    <row r="27" spans="1:9" s="96" customFormat="1" ht="15.75" customHeight="1">
      <c r="A27" s="99"/>
      <c r="B27" s="99"/>
      <c r="C27" s="98"/>
      <c r="D27" s="95"/>
      <c r="E27" s="97"/>
      <c r="F27" s="97"/>
      <c r="G27" s="97"/>
      <c r="H27" s="97"/>
    </row>
    <row r="28" spans="1:9" s="96" customFormat="1" ht="15.75" customHeight="1">
      <c r="A28" s="99"/>
      <c r="B28" s="99"/>
      <c r="C28" s="98"/>
      <c r="D28" s="95"/>
      <c r="E28" s="97"/>
      <c r="F28" s="97"/>
      <c r="G28" s="97"/>
      <c r="H28" s="97"/>
    </row>
    <row r="29" spans="1:9" s="96" customFormat="1" ht="15.75" customHeight="1">
      <c r="A29" s="99"/>
      <c r="B29" s="99"/>
      <c r="C29" s="98"/>
      <c r="D29" s="95"/>
      <c r="E29" s="97"/>
      <c r="F29" s="97"/>
      <c r="G29" s="97"/>
      <c r="H29" s="97"/>
    </row>
    <row r="30" spans="1:9" s="96" customFormat="1" ht="15.75" customHeight="1">
      <c r="A30" s="99"/>
      <c r="B30" s="99"/>
      <c r="C30" s="98"/>
      <c r="D30" s="95"/>
      <c r="E30" s="97"/>
      <c r="F30" s="97"/>
      <c r="G30" s="97"/>
      <c r="H30" s="97"/>
    </row>
    <row r="31" spans="1:9" s="96" customFormat="1" ht="15.75" customHeight="1">
      <c r="A31" s="99"/>
      <c r="B31" s="99"/>
      <c r="C31" s="98"/>
      <c r="D31" s="95"/>
      <c r="E31" s="97"/>
      <c r="F31" s="97"/>
      <c r="G31" s="97"/>
      <c r="H31" s="97"/>
    </row>
    <row r="32" spans="1:9" ht="12.75" customHeight="1">
      <c r="D32" s="95"/>
    </row>
    <row r="33" spans="4:4" ht="12.75" customHeight="1">
      <c r="D33" s="95"/>
    </row>
    <row r="34" spans="4:4" ht="12.75" customHeight="1">
      <c r="D34" s="95"/>
    </row>
    <row r="35" spans="4:4" ht="12.75" customHeight="1">
      <c r="D35" s="95"/>
    </row>
    <row r="36" spans="4:4" ht="12.75" customHeight="1">
      <c r="D36" s="1"/>
    </row>
    <row r="37" spans="4:4" ht="12.75" customHeight="1">
      <c r="D37" s="30"/>
    </row>
    <row r="38" spans="4:4" ht="12.75" customHeight="1">
      <c r="D38" s="95"/>
    </row>
    <row r="39" spans="4:4" ht="12.75" customHeight="1">
      <c r="D39" s="95"/>
    </row>
    <row r="40" spans="4:4" ht="12.75" customHeight="1">
      <c r="D40" s="95"/>
    </row>
    <row r="41" spans="4:4" ht="12.75" customHeight="1">
      <c r="D41" s="95"/>
    </row>
    <row r="42" spans="4:4" ht="12.75" customHeight="1">
      <c r="D42" s="1"/>
    </row>
    <row r="43" spans="4:4" ht="12.75" customHeight="1">
      <c r="D43" s="30"/>
    </row>
    <row r="44" spans="4:4" ht="12.75" customHeight="1">
      <c r="D44" s="95"/>
    </row>
    <row r="45" spans="4:4" ht="12.75" customHeight="1">
      <c r="D45" s="95"/>
    </row>
    <row r="46" spans="4:4" ht="12.75" customHeight="1">
      <c r="D46" s="95"/>
    </row>
    <row r="47" spans="4:4" ht="12.75" customHeight="1">
      <c r="D47" s="30"/>
    </row>
    <row r="48" spans="4:4" ht="12.75" customHeight="1">
      <c r="D48" s="95"/>
    </row>
    <row r="49" spans="4:4" ht="12.75" customHeight="1">
      <c r="D49" s="30"/>
    </row>
    <row r="50" spans="4:4" ht="12.75" customHeight="1">
      <c r="D50" s="30"/>
    </row>
    <row r="51" spans="4:4" ht="11.25" customHeight="1">
      <c r="D51" s="30"/>
    </row>
    <row r="52" spans="4:4" ht="12.75" hidden="1" customHeight="1">
      <c r="D52" s="30"/>
    </row>
    <row r="53" spans="4:4" ht="12.75" customHeight="1">
      <c r="D53" s="95"/>
    </row>
    <row r="54" spans="4:4" ht="12.75" customHeight="1">
      <c r="D54" s="95"/>
    </row>
    <row r="55" spans="4:4" ht="12.75" customHeight="1">
      <c r="D55" s="95"/>
    </row>
    <row r="56" spans="4:4" ht="12.75" customHeight="1">
      <c r="D56" s="95"/>
    </row>
    <row r="57" spans="4:4" ht="12.75" customHeight="1">
      <c r="D57" s="95"/>
    </row>
    <row r="58" spans="4:4" ht="12.75" customHeight="1">
      <c r="D58" s="95"/>
    </row>
    <row r="59" spans="4:4" ht="12.75" customHeight="1">
      <c r="D59" s="95"/>
    </row>
    <row r="60" spans="4:4" ht="12.75" customHeight="1">
      <c r="D60" s="95"/>
    </row>
    <row r="61" spans="4:4" ht="12.75" customHeight="1">
      <c r="D61" s="95"/>
    </row>
    <row r="62" spans="4:4" ht="12.75" customHeight="1">
      <c r="D62" s="95"/>
    </row>
    <row r="63" spans="4:4" ht="12.75" customHeight="1">
      <c r="D63" s="95"/>
    </row>
    <row r="64" spans="4:4" ht="12.75" customHeight="1">
      <c r="D64" s="95"/>
    </row>
    <row r="65" spans="4:4" ht="12.75" customHeight="1">
      <c r="D65" s="1"/>
    </row>
    <row r="66" spans="4:4" ht="12.75" customHeight="1">
      <c r="D66" s="30"/>
    </row>
    <row r="67" spans="4:4" ht="12.75" customHeight="1">
      <c r="D67" s="95"/>
    </row>
    <row r="68" spans="4:4" ht="12.75" customHeight="1">
      <c r="D68" s="94"/>
    </row>
    <row r="69" spans="4:4" ht="12.75" customHeight="1">
      <c r="D69" s="94"/>
    </row>
    <row r="70" spans="4:4" ht="12.75" customHeight="1">
      <c r="D70" s="94"/>
    </row>
    <row r="71" spans="4:4" ht="12.75" customHeight="1">
      <c r="D71" s="94"/>
    </row>
    <row r="72" spans="4:4" ht="12.75" customHeight="1">
      <c r="D72" s="94"/>
    </row>
    <row r="73" spans="4:4" ht="12.75" customHeight="1">
      <c r="D73" s="1"/>
    </row>
    <row r="74" spans="4:4" ht="12.75" customHeight="1">
      <c r="D74" s="30"/>
    </row>
    <row r="75" spans="4:4" ht="12.75" customHeight="1">
      <c r="D75" s="93"/>
    </row>
    <row r="76" spans="4:4" ht="12.75" customHeight="1">
      <c r="D76" s="30"/>
    </row>
    <row r="77" spans="4:4" ht="12.75" customHeight="1">
      <c r="D77" s="30"/>
    </row>
    <row r="78" spans="4:4" ht="12.75" customHeight="1">
      <c r="D78" s="30"/>
    </row>
    <row r="79" spans="4:4" ht="12.75" customHeight="1">
      <c r="D79" s="30"/>
    </row>
    <row r="80" spans="4:4" ht="12.75" customHeight="1">
      <c r="D80" s="30"/>
    </row>
    <row r="81" spans="4:4" ht="12.75" customHeight="1">
      <c r="D81" s="30"/>
    </row>
    <row r="82" spans="4:4" ht="12.75" customHeight="1">
      <c r="D82" s="30"/>
    </row>
    <row r="83" spans="4:4" ht="12.75" customHeight="1">
      <c r="D83" s="30"/>
    </row>
    <row r="84" spans="4:4" ht="12.75" customHeight="1">
      <c r="D84" s="30"/>
    </row>
    <row r="85" spans="4:4" ht="12.75" customHeight="1">
      <c r="D85" s="30"/>
    </row>
  </sheetData>
  <sheetProtection selectLockedCells="1" selectUnlockedCells="1"/>
  <mergeCells count="8">
    <mergeCell ref="A2:H2"/>
    <mergeCell ref="C19:F19"/>
    <mergeCell ref="G19:H19"/>
    <mergeCell ref="A3:H3"/>
    <mergeCell ref="C17:F17"/>
    <mergeCell ref="G17:H17"/>
    <mergeCell ref="B18:F18"/>
    <mergeCell ref="G18:H18"/>
  </mergeCells>
  <phoneticPr fontId="22" type="noConversion"/>
  <printOptions horizontalCentered="1"/>
  <pageMargins left="0.7" right="0.7" top="0.75" bottom="0.75" header="0.3" footer="0.3"/>
  <pageSetup scale="83" firstPageNumber="0" fitToHeight="0" orientation="portrait" horizontalDpi="300" verticalDpi="300" r:id="rId1"/>
  <headerFooter alignWithMargins="0"/>
  <colBreaks count="1" manualBreakCount="1">
    <brk id="8" max="6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H54"/>
  <sheetViews>
    <sheetView view="pageBreakPreview" zoomScale="80" zoomScaleNormal="85" zoomScaleSheetLayoutView="100" workbookViewId="0">
      <selection activeCell="H12" sqref="H12"/>
    </sheetView>
  </sheetViews>
  <sheetFormatPr defaultColWidth="9.140625" defaultRowHeight="12.75"/>
  <cols>
    <col min="1" max="1" width="7.28515625" style="328" customWidth="1"/>
    <col min="2" max="2" width="9" style="329" customWidth="1"/>
    <col min="3" max="4" width="38.7109375" style="330" customWidth="1"/>
    <col min="5" max="5" width="6.5703125" style="331" customWidth="1"/>
    <col min="6" max="6" width="9" style="331" customWidth="1"/>
    <col min="7" max="7" width="15.28515625" style="331" customWidth="1"/>
    <col min="8" max="8" width="19.140625" style="332" customWidth="1"/>
    <col min="9" max="16384" width="9.140625" style="331"/>
  </cols>
  <sheetData>
    <row r="2" spans="1:8" s="333" customFormat="1" ht="42" customHeight="1">
      <c r="A2" s="564" t="s">
        <v>608</v>
      </c>
      <c r="B2" s="565"/>
      <c r="C2" s="565"/>
      <c r="D2" s="565"/>
      <c r="E2" s="565"/>
      <c r="F2" s="565"/>
      <c r="G2" s="565"/>
      <c r="H2" s="566"/>
    </row>
    <row r="3" spans="1:8" s="333" customFormat="1" ht="18">
      <c r="A3" s="567" t="s">
        <v>609</v>
      </c>
      <c r="B3" s="568"/>
      <c r="C3" s="568"/>
      <c r="D3" s="568"/>
      <c r="E3" s="568"/>
      <c r="F3" s="568"/>
      <c r="G3" s="568"/>
      <c r="H3" s="569"/>
    </row>
    <row r="4" spans="1:8" s="334" customFormat="1" ht="60" customHeight="1">
      <c r="A4" s="127" t="s">
        <v>662</v>
      </c>
      <c r="B4" s="127" t="s">
        <v>321</v>
      </c>
      <c r="C4" s="127" t="s">
        <v>322</v>
      </c>
      <c r="D4" s="127" t="s">
        <v>684</v>
      </c>
      <c r="E4" s="127" t="s">
        <v>661</v>
      </c>
      <c r="F4" s="128" t="s">
        <v>660</v>
      </c>
      <c r="G4" s="128" t="s">
        <v>741</v>
      </c>
      <c r="H4" s="127" t="s">
        <v>742</v>
      </c>
    </row>
    <row r="5" spans="1:8">
      <c r="A5" s="335"/>
      <c r="B5" s="336"/>
      <c r="C5" s="337"/>
      <c r="D5" s="337"/>
      <c r="E5" s="338"/>
      <c r="F5" s="338"/>
      <c r="G5" s="338"/>
      <c r="H5" s="339"/>
    </row>
    <row r="6" spans="1:8" ht="13.5" thickBot="1">
      <c r="A6" s="340" t="s">
        <v>326</v>
      </c>
      <c r="B6" s="341"/>
      <c r="C6" s="342" t="s">
        <v>659</v>
      </c>
      <c r="D6" s="342" t="s">
        <v>658</v>
      </c>
      <c r="E6" s="343" t="s">
        <v>657</v>
      </c>
      <c r="F6" s="344" t="s">
        <v>656</v>
      </c>
      <c r="G6" s="344" t="s">
        <v>655</v>
      </c>
      <c r="H6" s="345" t="s">
        <v>654</v>
      </c>
    </row>
    <row r="7" spans="1:8" ht="13.5" thickTop="1">
      <c r="A7" s="346"/>
      <c r="B7" s="347"/>
      <c r="C7" s="348"/>
      <c r="D7" s="348"/>
      <c r="E7" s="349"/>
      <c r="F7" s="349"/>
      <c r="G7" s="350"/>
      <c r="H7" s="350"/>
    </row>
    <row r="8" spans="1:8">
      <c r="A8" s="351"/>
      <c r="B8" s="352"/>
      <c r="C8" s="353"/>
      <c r="D8" s="353"/>
      <c r="E8" s="354"/>
      <c r="F8" s="354"/>
      <c r="G8" s="355"/>
      <c r="H8" s="355"/>
    </row>
    <row r="9" spans="1:8" s="334" customFormat="1" ht="51">
      <c r="A9" s="356">
        <v>1</v>
      </c>
      <c r="B9" s="357" t="s">
        <v>653</v>
      </c>
      <c r="C9" s="195" t="s">
        <v>652</v>
      </c>
      <c r="D9" s="195" t="s">
        <v>81</v>
      </c>
      <c r="E9" s="196"/>
      <c r="F9" s="197"/>
      <c r="G9" s="198"/>
      <c r="H9" s="23"/>
    </row>
    <row r="10" spans="1:8" s="334" customFormat="1">
      <c r="A10" s="199"/>
      <c r="B10" s="200"/>
      <c r="C10" s="195" t="s">
        <v>651</v>
      </c>
      <c r="D10" s="195" t="s">
        <v>650</v>
      </c>
      <c r="E10" s="196" t="s">
        <v>472</v>
      </c>
      <c r="F10" s="197">
        <v>3</v>
      </c>
      <c r="G10" s="198"/>
      <c r="H10" s="23">
        <f>F10*G10</f>
        <v>0</v>
      </c>
    </row>
    <row r="11" spans="1:8" s="334" customFormat="1">
      <c r="A11" s="199"/>
      <c r="B11" s="200"/>
      <c r="C11" s="201"/>
      <c r="D11" s="201"/>
      <c r="E11" s="196"/>
      <c r="F11" s="197"/>
      <c r="G11" s="198"/>
      <c r="H11" s="23"/>
    </row>
    <row r="12" spans="1:8" s="334" customFormat="1" ht="51">
      <c r="A12" s="356">
        <v>2</v>
      </c>
      <c r="B12" s="357" t="s">
        <v>649</v>
      </c>
      <c r="C12" s="195" t="s">
        <v>648</v>
      </c>
      <c r="D12" s="195" t="s">
        <v>647</v>
      </c>
      <c r="E12" s="196"/>
      <c r="F12" s="197"/>
      <c r="G12" s="198"/>
      <c r="H12" s="23"/>
    </row>
    <row r="13" spans="1:8" s="334" customFormat="1">
      <c r="A13" s="199"/>
      <c r="B13" s="200"/>
      <c r="C13" s="195" t="s">
        <v>646</v>
      </c>
      <c r="D13" s="195" t="s">
        <v>644</v>
      </c>
      <c r="E13" s="196" t="s">
        <v>472</v>
      </c>
      <c r="F13" s="197">
        <v>1</v>
      </c>
      <c r="G13" s="198"/>
      <c r="H13" s="23">
        <f>F13*G13</f>
        <v>0</v>
      </c>
    </row>
    <row r="14" spans="1:8" s="334" customFormat="1">
      <c r="A14" s="199"/>
      <c r="B14" s="200"/>
      <c r="C14" s="201"/>
      <c r="D14" s="201"/>
      <c r="E14" s="196"/>
      <c r="F14" s="197"/>
      <c r="G14" s="198"/>
      <c r="H14" s="23"/>
    </row>
    <row r="15" spans="1:8" s="334" customFormat="1" ht="63.75">
      <c r="A15" s="356">
        <v>3</v>
      </c>
      <c r="B15" s="357" t="s">
        <v>645</v>
      </c>
      <c r="C15" s="195" t="s">
        <v>82</v>
      </c>
      <c r="D15" s="195" t="s">
        <v>83</v>
      </c>
      <c r="E15" s="196"/>
      <c r="F15" s="197"/>
      <c r="G15" s="198"/>
      <c r="H15" s="23"/>
    </row>
    <row r="16" spans="1:8" s="334" customFormat="1">
      <c r="A16" s="199"/>
      <c r="B16" s="200"/>
      <c r="C16" s="195" t="s">
        <v>641</v>
      </c>
      <c r="D16" s="195" t="s">
        <v>644</v>
      </c>
      <c r="E16" s="196" t="s">
        <v>472</v>
      </c>
      <c r="F16" s="197">
        <v>4</v>
      </c>
      <c r="G16" s="198"/>
      <c r="H16" s="23">
        <f>F16*G16</f>
        <v>0</v>
      </c>
    </row>
    <row r="17" spans="1:8" s="334" customFormat="1">
      <c r="A17" s="199"/>
      <c r="B17" s="200"/>
      <c r="C17" s="201"/>
      <c r="D17" s="201"/>
      <c r="E17" s="196"/>
      <c r="F17" s="197"/>
      <c r="G17" s="198"/>
      <c r="H17" s="23"/>
    </row>
    <row r="18" spans="1:8" s="334" customFormat="1" ht="38.25">
      <c r="A18" s="356">
        <v>4</v>
      </c>
      <c r="B18" s="357" t="s">
        <v>306</v>
      </c>
      <c r="C18" s="195" t="s">
        <v>84</v>
      </c>
      <c r="D18" s="195" t="s">
        <v>85</v>
      </c>
      <c r="E18" s="196"/>
      <c r="F18" s="197"/>
      <c r="G18" s="198"/>
      <c r="H18" s="23"/>
    </row>
    <row r="19" spans="1:8" s="334" customFormat="1">
      <c r="A19" s="199"/>
      <c r="B19" s="200"/>
      <c r="C19" s="195" t="s">
        <v>643</v>
      </c>
      <c r="D19" s="195" t="s">
        <v>86</v>
      </c>
      <c r="E19" s="196" t="s">
        <v>472</v>
      </c>
      <c r="F19" s="197">
        <v>4</v>
      </c>
      <c r="G19" s="198"/>
      <c r="H19" s="23">
        <f>F19*G19</f>
        <v>0</v>
      </c>
    </row>
    <row r="20" spans="1:8" s="334" customFormat="1">
      <c r="A20" s="199"/>
      <c r="B20" s="200"/>
      <c r="C20" s="201"/>
      <c r="D20" s="201"/>
      <c r="E20" s="196"/>
      <c r="F20" s="197"/>
      <c r="G20" s="198"/>
      <c r="H20" s="23"/>
    </row>
    <row r="21" spans="1:8" s="334" customFormat="1" ht="38.25">
      <c r="A21" s="356">
        <v>5</v>
      </c>
      <c r="B21" s="357" t="s">
        <v>306</v>
      </c>
      <c r="C21" s="195" t="s">
        <v>87</v>
      </c>
      <c r="D21" s="195" t="s">
        <v>88</v>
      </c>
      <c r="E21" s="196"/>
      <c r="F21" s="197"/>
      <c r="G21" s="198"/>
      <c r="H21" s="23"/>
    </row>
    <row r="22" spans="1:8" s="334" customFormat="1">
      <c r="A22" s="199"/>
      <c r="B22" s="200"/>
      <c r="C22" s="195" t="s">
        <v>643</v>
      </c>
      <c r="D22" s="195" t="s">
        <v>86</v>
      </c>
      <c r="E22" s="196" t="s">
        <v>472</v>
      </c>
      <c r="F22" s="197">
        <v>4</v>
      </c>
      <c r="G22" s="198"/>
      <c r="H22" s="23">
        <f>F22*G22</f>
        <v>0</v>
      </c>
    </row>
    <row r="23" spans="1:8" s="334" customFormat="1">
      <c r="A23" s="199"/>
      <c r="B23" s="200"/>
      <c r="C23" s="201"/>
      <c r="D23" s="201"/>
      <c r="E23" s="196"/>
      <c r="F23" s="197"/>
      <c r="G23" s="198"/>
      <c r="H23" s="23"/>
    </row>
    <row r="24" spans="1:8" s="334" customFormat="1" ht="102">
      <c r="A24" s="356">
        <v>6</v>
      </c>
      <c r="B24" s="357" t="s">
        <v>89</v>
      </c>
      <c r="C24" s="195" t="s">
        <v>90</v>
      </c>
      <c r="D24" s="195" t="s">
        <v>91</v>
      </c>
      <c r="E24" s="196"/>
      <c r="F24" s="197"/>
      <c r="G24" s="198"/>
      <c r="H24" s="23"/>
    </row>
    <row r="25" spans="1:8" s="334" customFormat="1">
      <c r="A25" s="199"/>
      <c r="B25" s="200"/>
      <c r="C25" s="195" t="s">
        <v>92</v>
      </c>
      <c r="D25" s="195" t="s">
        <v>93</v>
      </c>
      <c r="E25" s="196" t="s">
        <v>472</v>
      </c>
      <c r="F25" s="197">
        <v>1</v>
      </c>
      <c r="G25" s="198"/>
      <c r="H25" s="23">
        <f>F25*G25</f>
        <v>0</v>
      </c>
    </row>
    <row r="26" spans="1:8" s="334" customFormat="1">
      <c r="A26" s="202"/>
      <c r="B26" s="200"/>
      <c r="C26" s="201"/>
      <c r="D26" s="201"/>
      <c r="E26" s="196"/>
      <c r="F26" s="197"/>
      <c r="G26" s="198"/>
      <c r="H26" s="23"/>
    </row>
    <row r="27" spans="1:8" s="334" customFormat="1" ht="25.5">
      <c r="A27" s="356">
        <v>7</v>
      </c>
      <c r="B27" s="357" t="s">
        <v>642</v>
      </c>
      <c r="C27" s="195" t="s">
        <v>94</v>
      </c>
      <c r="D27" s="195" t="s">
        <v>95</v>
      </c>
      <c r="E27" s="196"/>
      <c r="F27" s="197"/>
      <c r="G27" s="198"/>
      <c r="H27" s="23"/>
    </row>
    <row r="28" spans="1:8" s="334" customFormat="1">
      <c r="A28" s="199"/>
      <c r="B28" s="200"/>
      <c r="C28" s="195" t="s">
        <v>641</v>
      </c>
      <c r="D28" s="195" t="s">
        <v>96</v>
      </c>
      <c r="E28" s="196" t="s">
        <v>472</v>
      </c>
      <c r="F28" s="197">
        <v>4</v>
      </c>
      <c r="G28" s="198"/>
      <c r="H28" s="23">
        <f>F28*G28</f>
        <v>0</v>
      </c>
    </row>
    <row r="29" spans="1:8" s="334" customFormat="1">
      <c r="A29" s="202"/>
      <c r="B29" s="200"/>
      <c r="C29" s="201"/>
      <c r="D29" s="201"/>
      <c r="E29" s="196"/>
      <c r="F29" s="197"/>
      <c r="G29" s="198"/>
      <c r="H29" s="23"/>
    </row>
    <row r="30" spans="1:8" s="334" customFormat="1" ht="51">
      <c r="A30" s="356">
        <v>8</v>
      </c>
      <c r="B30" s="357" t="s">
        <v>640</v>
      </c>
      <c r="C30" s="195" t="s">
        <v>639</v>
      </c>
      <c r="D30" s="195" t="s">
        <v>610</v>
      </c>
      <c r="E30" s="196"/>
      <c r="F30" s="197"/>
      <c r="G30" s="198"/>
      <c r="H30" s="23"/>
    </row>
    <row r="31" spans="1:8" s="334" customFormat="1">
      <c r="A31" s="199"/>
      <c r="B31" s="200"/>
      <c r="C31" s="195" t="s">
        <v>635</v>
      </c>
      <c r="D31" s="195" t="s">
        <v>634</v>
      </c>
      <c r="E31" s="196" t="s">
        <v>633</v>
      </c>
      <c r="F31" s="197">
        <v>4</v>
      </c>
      <c r="G31" s="198"/>
      <c r="H31" s="23">
        <f>F31*G31</f>
        <v>0</v>
      </c>
    </row>
    <row r="32" spans="1:8" s="334" customFormat="1">
      <c r="A32" s="199"/>
      <c r="B32" s="200"/>
      <c r="C32" s="201"/>
      <c r="D32" s="201"/>
      <c r="E32" s="196"/>
      <c r="F32" s="197"/>
      <c r="G32" s="198"/>
      <c r="H32" s="23"/>
    </row>
    <row r="33" spans="1:8" s="334" customFormat="1" ht="76.5">
      <c r="A33" s="356">
        <v>9</v>
      </c>
      <c r="B33" s="357" t="s">
        <v>638</v>
      </c>
      <c r="C33" s="195" t="s">
        <v>637</v>
      </c>
      <c r="D33" s="195" t="s">
        <v>636</v>
      </c>
      <c r="E33" s="196"/>
      <c r="F33" s="197"/>
      <c r="G33" s="198"/>
      <c r="H33" s="23"/>
    </row>
    <row r="34" spans="1:8" s="334" customFormat="1">
      <c r="A34" s="199"/>
      <c r="B34" s="200"/>
      <c r="C34" s="195" t="s">
        <v>635</v>
      </c>
      <c r="D34" s="195" t="s">
        <v>634</v>
      </c>
      <c r="E34" s="196" t="s">
        <v>633</v>
      </c>
      <c r="F34" s="197">
        <v>4</v>
      </c>
      <c r="G34" s="198"/>
      <c r="H34" s="23">
        <f>F34*G34</f>
        <v>0</v>
      </c>
    </row>
    <row r="35" spans="1:8" s="334" customFormat="1">
      <c r="A35" s="199"/>
      <c r="B35" s="200"/>
      <c r="C35" s="201"/>
      <c r="D35" s="201"/>
      <c r="E35" s="196"/>
      <c r="F35" s="197"/>
      <c r="G35" s="198"/>
      <c r="H35" s="23"/>
    </row>
    <row r="36" spans="1:8" s="334" customFormat="1" ht="51">
      <c r="A36" s="356">
        <v>10</v>
      </c>
      <c r="B36" s="357" t="s">
        <v>306</v>
      </c>
      <c r="C36" s="195" t="s">
        <v>632</v>
      </c>
      <c r="D36" s="358" t="s">
        <v>631</v>
      </c>
      <c r="E36" s="196"/>
      <c r="F36" s="197"/>
      <c r="G36" s="126"/>
      <c r="H36" s="23"/>
    </row>
    <row r="37" spans="1:8" s="334" customFormat="1">
      <c r="A37" s="202"/>
      <c r="B37" s="202"/>
      <c r="C37" s="359" t="s">
        <v>611</v>
      </c>
      <c r="D37" s="359" t="s">
        <v>612</v>
      </c>
      <c r="E37" s="196" t="s">
        <v>497</v>
      </c>
      <c r="F37" s="360">
        <v>48</v>
      </c>
      <c r="G37" s="361"/>
      <c r="H37" s="23">
        <f>F37*G37</f>
        <v>0</v>
      </c>
    </row>
    <row r="38" spans="1:8" s="334" customFormat="1">
      <c r="A38" s="202"/>
      <c r="B38" s="202"/>
      <c r="C38" s="359" t="s">
        <v>613</v>
      </c>
      <c r="D38" s="359" t="s">
        <v>614</v>
      </c>
      <c r="E38" s="196" t="s">
        <v>497</v>
      </c>
      <c r="F38" s="360">
        <v>18</v>
      </c>
      <c r="G38" s="361"/>
      <c r="H38" s="23">
        <f>F38*G38</f>
        <v>0</v>
      </c>
    </row>
    <row r="39" spans="1:8" s="334" customFormat="1">
      <c r="A39" s="202"/>
      <c r="B39" s="202"/>
      <c r="C39" s="195" t="s">
        <v>630</v>
      </c>
      <c r="D39" s="195" t="s">
        <v>630</v>
      </c>
      <c r="E39" s="196"/>
      <c r="F39" s="197"/>
      <c r="G39" s="363"/>
      <c r="H39" s="203"/>
    </row>
    <row r="40" spans="1:8" s="334" customFormat="1">
      <c r="A40" s="202"/>
      <c r="B40" s="202"/>
      <c r="C40" s="195"/>
      <c r="D40" s="195"/>
      <c r="E40" s="196"/>
      <c r="F40" s="197"/>
      <c r="G40" s="362"/>
      <c r="H40" s="203"/>
    </row>
    <row r="41" spans="1:8" s="334" customFormat="1" ht="102">
      <c r="A41" s="356">
        <v>11</v>
      </c>
      <c r="B41" s="364" t="s">
        <v>306</v>
      </c>
      <c r="C41" s="201" t="s">
        <v>629</v>
      </c>
      <c r="D41" s="195" t="s">
        <v>309</v>
      </c>
      <c r="E41" s="196"/>
      <c r="F41" s="204">
        <v>0.5</v>
      </c>
      <c r="G41" s="365"/>
      <c r="H41" s="23">
        <f>F41*G41</f>
        <v>0</v>
      </c>
    </row>
    <row r="42" spans="1:8" s="334" customFormat="1">
      <c r="A42" s="202"/>
      <c r="B42" s="202"/>
      <c r="C42" s="201"/>
      <c r="D42" s="195"/>
      <c r="E42" s="196"/>
      <c r="F42" s="197"/>
      <c r="G42" s="205"/>
      <c r="H42" s="203"/>
    </row>
    <row r="43" spans="1:8" s="334" customFormat="1" ht="38.25">
      <c r="A43" s="356">
        <v>12</v>
      </c>
      <c r="B43" s="364" t="s">
        <v>306</v>
      </c>
      <c r="C43" s="201" t="s">
        <v>308</v>
      </c>
      <c r="D43" s="195" t="s">
        <v>307</v>
      </c>
      <c r="E43" s="366"/>
      <c r="F43" s="366"/>
      <c r="G43" s="366"/>
      <c r="H43" s="366"/>
    </row>
    <row r="44" spans="1:8" s="334" customFormat="1">
      <c r="A44" s="364"/>
      <c r="B44" s="364"/>
      <c r="C44" s="201" t="s">
        <v>304</v>
      </c>
      <c r="D44" s="367" t="s">
        <v>303</v>
      </c>
      <c r="E44" s="196" t="s">
        <v>355</v>
      </c>
      <c r="F44" s="206">
        <v>4.7331234918983824</v>
      </c>
      <c r="G44" s="361"/>
      <c r="H44" s="23">
        <f>F44*G44</f>
        <v>0</v>
      </c>
    </row>
    <row r="45" spans="1:8" s="334" customFormat="1">
      <c r="A45" s="202"/>
      <c r="B45" s="202"/>
      <c r="C45" s="195"/>
      <c r="D45" s="195"/>
      <c r="E45" s="196"/>
      <c r="F45" s="206"/>
      <c r="G45" s="205"/>
      <c r="H45" s="207"/>
    </row>
    <row r="46" spans="1:8" s="334" customFormat="1" ht="63.75">
      <c r="A46" s="356">
        <v>13</v>
      </c>
      <c r="B46" s="364" t="s">
        <v>306</v>
      </c>
      <c r="C46" s="195" t="s">
        <v>305</v>
      </c>
      <c r="D46" s="195" t="s">
        <v>97</v>
      </c>
      <c r="E46" s="366"/>
      <c r="F46" s="368"/>
      <c r="G46" s="366"/>
      <c r="H46" s="366"/>
    </row>
    <row r="47" spans="1:8" s="334" customFormat="1">
      <c r="A47" s="364"/>
      <c r="B47" s="364"/>
      <c r="C47" s="201" t="s">
        <v>304</v>
      </c>
      <c r="D47" s="367" t="s">
        <v>303</v>
      </c>
      <c r="E47" s="196" t="s">
        <v>355</v>
      </c>
      <c r="F47" s="206">
        <v>4.7331234918983824</v>
      </c>
      <c r="G47" s="361"/>
      <c r="H47" s="23">
        <f>F47*G47</f>
        <v>0</v>
      </c>
    </row>
    <row r="48" spans="1:8" s="334" customFormat="1">
      <c r="A48" s="364"/>
      <c r="B48" s="364"/>
      <c r="C48" s="195"/>
      <c r="D48" s="195"/>
      <c r="E48" s="196"/>
      <c r="F48" s="208"/>
      <c r="G48" s="365"/>
      <c r="H48" s="203"/>
    </row>
    <row r="49" spans="1:8" s="334" customFormat="1">
      <c r="A49" s="356">
        <v>14</v>
      </c>
      <c r="B49" s="200" t="s">
        <v>98</v>
      </c>
      <c r="C49" s="369" t="s">
        <v>302</v>
      </c>
      <c r="D49" s="369" t="s">
        <v>301</v>
      </c>
      <c r="E49" s="196"/>
      <c r="F49" s="197"/>
      <c r="G49" s="198"/>
      <c r="H49" s="23"/>
    </row>
    <row r="50" spans="1:8" s="334" customFormat="1" ht="16.5">
      <c r="A50" s="202"/>
      <c r="B50" s="200"/>
      <c r="C50" s="370" t="s">
        <v>487</v>
      </c>
      <c r="D50" s="209" t="s">
        <v>486</v>
      </c>
      <c r="E50" s="196" t="s">
        <v>485</v>
      </c>
      <c r="F50" s="197">
        <v>1</v>
      </c>
      <c r="G50" s="198"/>
      <c r="H50" s="23">
        <f>F50*G50</f>
        <v>0</v>
      </c>
    </row>
    <row r="51" spans="1:8" s="334" customFormat="1" ht="16.5">
      <c r="A51" s="202"/>
      <c r="B51" s="200"/>
      <c r="C51" s="370"/>
      <c r="D51" s="209"/>
      <c r="E51" s="196"/>
      <c r="F51" s="197"/>
      <c r="G51" s="198"/>
      <c r="H51" s="203"/>
    </row>
    <row r="52" spans="1:8" s="334" customFormat="1">
      <c r="A52" s="202"/>
      <c r="B52" s="200"/>
      <c r="C52" s="201"/>
      <c r="D52" s="201"/>
      <c r="E52" s="196"/>
      <c r="F52" s="197"/>
      <c r="G52" s="198"/>
      <c r="H52" s="203"/>
    </row>
    <row r="53" spans="1:8" s="334" customFormat="1" ht="13.5" thickBot="1">
      <c r="A53" s="371" t="s">
        <v>326</v>
      </c>
      <c r="B53" s="372"/>
      <c r="C53" s="373" t="s">
        <v>484</v>
      </c>
      <c r="D53" s="373" t="s">
        <v>99</v>
      </c>
      <c r="E53" s="374"/>
      <c r="F53" s="374"/>
      <c r="G53" s="374"/>
      <c r="H53" s="375">
        <f>SUM(H9:H52)</f>
        <v>0</v>
      </c>
    </row>
    <row r="54" spans="1:8" ht="13.5" thickTop="1"/>
  </sheetData>
  <mergeCells count="2">
    <mergeCell ref="A2:H2"/>
    <mergeCell ref="A3:H3"/>
  </mergeCells>
  <phoneticPr fontId="22" type="noConversion"/>
  <pageMargins left="0.23622047244094491" right="0.23622047244094491" top="0.74803149606299213" bottom="0.74803149606299213" header="0.31496062992125984" footer="0.31496062992125984"/>
  <pageSetup paperSize="9" scale="6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3"/>
  <sheetViews>
    <sheetView showZeros="0" tabSelected="1" view="pageBreakPreview" zoomScaleSheetLayoutView="100" workbookViewId="0">
      <selection activeCell="E17" sqref="E17"/>
    </sheetView>
  </sheetViews>
  <sheetFormatPr defaultRowHeight="15"/>
  <cols>
    <col min="1" max="1" width="7.28515625" customWidth="1"/>
    <col min="2" max="2" width="31" customWidth="1"/>
    <col min="3" max="3" width="17.42578125" customWidth="1"/>
    <col min="4" max="4" width="19.5703125" customWidth="1"/>
    <col min="7" max="7" width="13.7109375" customWidth="1"/>
  </cols>
  <sheetData>
    <row r="1" spans="1:8" ht="48.75" customHeight="1"/>
    <row r="2" spans="1:8" ht="105" customHeight="1"/>
    <row r="3" spans="1:8">
      <c r="A3" s="581" t="s">
        <v>328</v>
      </c>
      <c r="B3" s="582"/>
      <c r="C3" s="582"/>
      <c r="D3" s="582"/>
      <c r="E3" s="582"/>
      <c r="F3" s="583"/>
    </row>
    <row r="4" spans="1:8">
      <c r="A4" s="581"/>
      <c r="B4" s="582"/>
      <c r="C4" s="582"/>
      <c r="D4" s="582"/>
      <c r="E4" s="582"/>
      <c r="F4" s="583"/>
    </row>
    <row r="5" spans="1:8">
      <c r="A5" s="11" t="s">
        <v>329</v>
      </c>
      <c r="B5" s="578" t="s">
        <v>332</v>
      </c>
      <c r="C5" s="579"/>
      <c r="D5" s="580"/>
      <c r="E5" s="570"/>
      <c r="F5" s="571"/>
    </row>
    <row r="6" spans="1:8" ht="17.25" customHeight="1">
      <c r="A6" s="11" t="s">
        <v>703</v>
      </c>
      <c r="B6" s="31" t="s">
        <v>704</v>
      </c>
      <c r="C6" s="32"/>
      <c r="D6" s="33"/>
      <c r="E6" s="570">
        <f>'A.Archutectural Works'!H89:H89</f>
        <v>0</v>
      </c>
      <c r="F6" s="571"/>
      <c r="G6" s="7"/>
      <c r="H6" s="7"/>
    </row>
    <row r="7" spans="1:8">
      <c r="A7" s="11" t="s">
        <v>319</v>
      </c>
      <c r="B7" s="578" t="s">
        <v>333</v>
      </c>
      <c r="C7" s="579"/>
      <c r="D7" s="580"/>
      <c r="E7" s="570">
        <f>'C.Civil Works'!H64:H64</f>
        <v>0</v>
      </c>
      <c r="F7" s="571"/>
      <c r="G7" s="7"/>
      <c r="H7" s="7"/>
    </row>
    <row r="8" spans="1:8">
      <c r="A8" s="11" t="s">
        <v>330</v>
      </c>
      <c r="B8" s="578" t="s">
        <v>337</v>
      </c>
      <c r="C8" s="579"/>
      <c r="D8" s="580"/>
      <c r="E8" s="570">
        <f>'P.Plumbing Works'!I78:I78</f>
        <v>0</v>
      </c>
      <c r="F8" s="571"/>
      <c r="G8" s="7"/>
      <c r="H8" s="7"/>
    </row>
    <row r="9" spans="1:8">
      <c r="A9" s="11" t="s">
        <v>327</v>
      </c>
      <c r="B9" s="578" t="s">
        <v>336</v>
      </c>
      <c r="C9" s="579"/>
      <c r="D9" s="580"/>
      <c r="E9" s="570">
        <f>'E.Electrical Works'!H85:H85</f>
        <v>0</v>
      </c>
      <c r="F9" s="571"/>
      <c r="G9" s="7"/>
    </row>
    <row r="10" spans="1:8">
      <c r="A10" s="11" t="s">
        <v>326</v>
      </c>
      <c r="B10" s="578" t="s">
        <v>334</v>
      </c>
      <c r="C10" s="579"/>
      <c r="D10" s="580"/>
      <c r="E10" s="570">
        <f>'M. Mechanical Works'!H53</f>
        <v>0</v>
      </c>
      <c r="F10" s="571"/>
      <c r="G10" s="7"/>
    </row>
    <row r="11" spans="1:8">
      <c r="A11" s="11" t="s">
        <v>331</v>
      </c>
      <c r="B11" s="578" t="s">
        <v>335</v>
      </c>
      <c r="C11" s="579"/>
      <c r="D11" s="580"/>
      <c r="E11" s="570">
        <f>EL.Elevator!G18</f>
        <v>0</v>
      </c>
      <c r="F11" s="571"/>
      <c r="G11" s="129"/>
    </row>
    <row r="12" spans="1:8">
      <c r="A12" s="9"/>
      <c r="B12" s="577" t="s">
        <v>338</v>
      </c>
      <c r="C12" s="575"/>
      <c r="D12" s="576"/>
      <c r="E12" s="570">
        <f>SUM(E6:F11)</f>
        <v>0</v>
      </c>
      <c r="F12" s="571"/>
    </row>
    <row r="13" spans="1:8">
      <c r="A13" s="9"/>
      <c r="B13" s="574"/>
      <c r="C13" s="575"/>
      <c r="D13" s="576"/>
      <c r="E13" s="572"/>
      <c r="F13" s="573"/>
    </row>
  </sheetData>
  <mergeCells count="19">
    <mergeCell ref="E8:F8"/>
    <mergeCell ref="A4:F4"/>
    <mergeCell ref="A3:F3"/>
    <mergeCell ref="E5:F5"/>
    <mergeCell ref="E7:F7"/>
    <mergeCell ref="E6:F6"/>
    <mergeCell ref="B13:D13"/>
    <mergeCell ref="B12:D12"/>
    <mergeCell ref="B5:D5"/>
    <mergeCell ref="B7:D7"/>
    <mergeCell ref="B9:D9"/>
    <mergeCell ref="B10:D10"/>
    <mergeCell ref="B11:D11"/>
    <mergeCell ref="B8:D8"/>
    <mergeCell ref="E9:F9"/>
    <mergeCell ref="E13:F13"/>
    <mergeCell ref="E12:F12"/>
    <mergeCell ref="E11:F11"/>
    <mergeCell ref="E10:F10"/>
  </mergeCells>
  <phoneticPr fontId="22" type="noConversion"/>
  <pageMargins left="0.98425196850393704" right="0.59055118110236227" top="0.74803149606299213" bottom="0.74803149606299213" header="0.31496062992125984" footer="0.31496062992125984"/>
  <pageSetup paperSize="9" scale="9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Cover</vt:lpstr>
      <vt:lpstr>A.Archutectural Works</vt:lpstr>
      <vt:lpstr>C.Civil Works</vt:lpstr>
      <vt:lpstr>E.Electrical Works</vt:lpstr>
      <vt:lpstr>P.Plumbing Works</vt:lpstr>
      <vt:lpstr>EL.Elevator</vt:lpstr>
      <vt:lpstr>M. Mechanical Works</vt:lpstr>
      <vt:lpstr>Summary</vt:lpstr>
      <vt:lpstr>'A.Archutectural Works'!Print_Area</vt:lpstr>
      <vt:lpstr>'C.Civil Works'!Print_Area</vt:lpstr>
      <vt:lpstr>Cover!Print_Area</vt:lpstr>
      <vt:lpstr>'E.Electrical Works'!Print_Area</vt:lpstr>
      <vt:lpstr>EL.Elevator!Print_Area</vt:lpstr>
      <vt:lpstr>'M. Mechanical Works'!Print_Area</vt:lpstr>
      <vt:lpstr>'P.Plumbing Works'!Print_Area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Jovan Dzeletovic</dc:creator>
  <cp:lastModifiedBy>Rankovic, Ivan</cp:lastModifiedBy>
  <cp:lastPrinted>2020-01-27T09:55:30Z</cp:lastPrinted>
  <dcterms:created xsi:type="dcterms:W3CDTF">2009-07-06T09:15:33Z</dcterms:created>
  <dcterms:modified xsi:type="dcterms:W3CDTF">2020-04-15T11:32:17Z</dcterms:modified>
</cp:coreProperties>
</file>